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523" documentId="120_S{2AC9BD13-BADA-5192-A53E-5A8FF88502F6}" xr6:coauthVersionLast="47" xr6:coauthVersionMax="47" xr10:uidLastSave="{DEE49791-E97F-4B2A-883E-7579AABF571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4" l="1"/>
  <c r="I5" i="4"/>
  <c r="J5" i="4"/>
  <c r="L5" i="4"/>
  <c r="B5" i="4"/>
  <c r="I8" i="5"/>
  <c r="J8" i="5"/>
  <c r="I9" i="5"/>
  <c r="J9" i="5"/>
  <c r="I10" i="5"/>
  <c r="J10" i="5"/>
  <c r="B8" i="5"/>
  <c r="B9" i="5"/>
  <c r="B10" i="5"/>
  <c r="B7" i="5"/>
  <c r="B4" i="4"/>
  <c r="G4" i="4"/>
  <c r="I4" i="4"/>
  <c r="J4" i="4"/>
  <c r="L4"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<sst xmlns="http://schemas.openxmlformats.org/spreadsheetml/2006/main" count="181568" uniqueCount="39159">
  <si>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</si>
  <si>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</si>
  <si>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</si>
  <si>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</si>
  <si>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</si>
  <si>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</si>
  <si>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</si>
  <si>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</si>
  <si>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</si>
  <si>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</si>
  <si>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</si>
  <si>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</si>
  <si>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</si>
  <si>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</si>
  <si>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</si>
  <si>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</si>
  <si>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</si>
  <si>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</si>
  <si>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</si>
  <si>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</si>
  <si>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</si>
  <si>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</si>
  <si>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</si>
  <si>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</si>
  <si>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</si>
  <si>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</si>
  <si>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</si>
  <si>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</si>
  <si>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</si>
  <si>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</si>
  <si>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</si>
  <si>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</si>
  <si>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</si>
  <si>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</si>
  <si>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</si>
  <si>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</si>
  <si>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</si>
  <si>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</si>
  <si>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</si>
  <si>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</si>
  <si>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</si>
  <si>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</si>
  <si>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</si>
  <si>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</si>
  <si>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</si>
  <si>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</si>
  <si>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</si>
  <si>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</si>
  <si>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</si>
  <si>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</si>
  <si>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</si>
  <si>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</si>
  <si>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</si>
  <si>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</si>
  <si>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</si>
  <si>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</si>
  <si>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</si>
  <si>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</si>
  <si>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</si>
  <si>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</si>
  <si>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</si>
  <si>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</si>
  <si>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</si>
  <si>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</si>
  <si>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</si>
  <si>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</si>
  <si>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</si>
  <si>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</si>
  <si>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</si>
  <si>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</si>
  <si>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</si>
  <si>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</si>
  <si>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</si>
  <si>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</si>
  <si>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</si>
  <si>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</si>
  <si>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</si>
  <si>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</si>
  <si>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</si>
  <si>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</si>
  <si>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</si>
  <si>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</si>
  <si>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</si>
  <si>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</si>
  <si>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</si>
  <si>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</si>
  <si>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</si>
  <si>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</si>
  <si>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</si>
  <si>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</si>
  <si>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</si>
  <si>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</si>
  <si>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</si>
  <si>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</si>
  <si>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</si>
  <si>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</si>
  <si>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</si>
  <si>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</si>
  <si>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</si>
  <si>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</si>
  <si>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</si>
  <si>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</si>
  <si>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</si>
  <si>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</si>
  <si>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</si>
  <si>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</si>
  <si>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</si>
  <si>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</si>
  <si>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</si>
  <si>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</si>
  <si>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</si>
  <si>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</si>
  <si>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</si>
  <si>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</si>
  <si>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</si>
  <si>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</si>
  <si>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</si>
  <si>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</si>
  <si>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</si>
  <si>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</si>
  <si>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</si>
  <si>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</si>
  <si>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</si>
  <si>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</si>
  <si>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</si>
  <si>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</si>
  <si>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</si>
  <si>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</si>
  <si>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</si>
  <si>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</si>
  <si>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</si>
  <si>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</si>
  <si>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</si>
  <si>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</si>
  <si>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</si>
  <si>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</si>
  <si>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</si>
  <si>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</si>
  <si>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</si>
  <si>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</si>
  <si>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</si>
  <si>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</si>
  <si>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</si>
  <si>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</si>
  <si>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</si>
  <si>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</si>
  <si>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</si>
  <si>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</si>
  <si>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</si>
  <si>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</si>
  <si>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</si>
  <si>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</si>
  <si>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</si>
  <si>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</si>
  <si>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</si>
  <si>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</si>
  <si>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</si>
  <si>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</si>
  <si>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</si>
  <si>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</si>
  <si>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</si>
  <si>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</si>
  <si>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</si>
  <si>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</si>
  <si>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</si>
  <si>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</si>
  <si>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</si>
  <si>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</si>
  <si>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</si>
  <si>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</si>
  <si>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</si>
  <si>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</si>
  <si>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</si>
  <si>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</si>
  <si>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</si>
  <si>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</si>
  <si>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</si>
  <si>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</si>
  <si>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</si>
  <si>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</si>
  <si>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</si>
  <si>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</si>
  <si>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</si>
  <si>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</si>
  <si>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</si>
  <si>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</si>
  <si>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</si>
  <si>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</si>
  <si>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</si>
  <si>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</si>
  <si>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</si>
  <si>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</si>
  <si>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</si>
  <si>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</si>
  <si>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</si>
  <si>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</si>
  <si>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</si>
  <si>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</si>
  <si>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</si>
  <si>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</si>
  <si>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</si>
  <si>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</si>
  <si>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</si>
  <si>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</si>
  <si>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</si>
  <si>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</si>
  <si>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</si>
  <si>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</si>
  <si>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</si>
  <si>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</si>
  <si>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</si>
  <si>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</si>
  <si>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</si>
  <si>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</si>
  <si>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</si>
  <si>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</si>
  <si>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</si>
  <si>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</si>
  <si>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</si>
  <si>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</si>
  <si>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</si>
  <si>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</si>
  <si>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</si>
  <si>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</si>
  <si>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</si>
  <si>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</si>
  <si>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</si>
  <si>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</si>
  <si>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</si>
  <si>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</si>
  <si>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</si>
  <si>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</si>
  <si>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</si>
  <si>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</si>
  <si>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</si>
  <si>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</si>
  <si>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</si>
  <si>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</si>
  <si>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</si>
  <si>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</si>
  <si>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</si>
  <si>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</si>
  <si>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</si>
  <si>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</si>
  <si>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</si>
  <si>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</si>
  <si>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</si>
  <si>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</si>
  <si>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</si>
  <si>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</si>
  <si>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</si>
  <si>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</si>
  <si>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</si>
  <si>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</si>
  <si>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</si>
  <si>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</si>
  <si>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</si>
  <si>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</si>
  <si>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</si>
  <si>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</si>
  <si>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</si>
  <si>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</si>
  <si>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</si>
  <si>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</si>
  <si>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</si>
  <si>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</si>
  <si>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</si>
  <si>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</si>
  <si>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</si>
  <si>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</si>
  <si>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</si>
  <si>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</si>
  <si>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</si>
  <si>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</si>
  <si>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</si>
  <si>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</si>
  <si>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</si>
  <si>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</si>
  <si>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</si>
  <si>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</si>
  <si>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</si>
  <si>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</si>
  <si>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</si>
  <si>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</si>
  <si>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</si>
  <si>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</si>
  <si>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</si>
  <si>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</si>
  <si>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</si>
  <si>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</si>
  <si>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</si>
  <si>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</si>
  <si>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</si>
  <si>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</si>
  <si>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</si>
  <si>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</si>
  <si>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</si>
  <si>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</si>
  <si>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</si>
  <si>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</si>
  <si>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</si>
  <si>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</si>
  <si>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</si>
  <si>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</si>
  <si>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</si>
  <si>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</si>
  <si>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</si>
  <si>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</si>
  <si>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</si>
  <si>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</si>
  <si>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</si>
  <si>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</si>
  <si>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</si>
  <si>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</si>
  <si>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</si>
  <si>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</si>
  <si>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</si>
  <si>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</si>
  <si>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</si>
  <si>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</si>
  <si>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</si>
  <si>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</si>
  <si>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</si>
  <si>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</si>
  <si>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</si>
  <si>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</si>
  <si>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</si>
  <si>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</si>
  <si>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</si>
  <si>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</si>
  <si>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</si>
  <si>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</si>
  <si>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</si>
  <si>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</si>
  <si>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</si>
  <si>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</si>
  <si>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</si>
  <si>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</si>
  <si>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</si>
  <si>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</si>
  <si>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</si>
  <si>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</si>
  <si>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</si>
  <si>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</si>
  <si>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</si>
  <si>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</si>
  <si>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</si>
  <si>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</si>
  <si>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</si>
  <si>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</si>
  <si>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</si>
  <si>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</si>
  <si>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</si>
  <si>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</si>
  <si>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</si>
  <si>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</si>
  <si>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</si>
  <si>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</si>
  <si>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</si>
  <si>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</si>
  <si>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</si>
  <si>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</si>
  <si>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</si>
  <si>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</si>
  <si>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</si>
  <si>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</si>
  <si>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</si>
  <si>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</si>
  <si>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</si>
  <si>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</si>
  <si>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</si>
  <si>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</si>
  <si>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</si>
  <si>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</si>
  <si>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</si>
  <si>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</si>
  <si>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</si>
  <si>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</si>
  <si>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</si>
  <si>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</si>
  <si>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</si>
  <si>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</si>
  <si>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</si>
  <si>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</si>
  <si>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</si>
  <si>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</si>
  <si>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</si>
  <si>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</si>
  <si>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</si>
  <si>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</si>
  <si>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</si>
  <si>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</si>
  <si>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</si>
  <si>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</si>
  <si>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</si>
  <si>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</si>
  <si>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</si>
  <si>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</si>
  <si>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</si>
  <si>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</si>
  <si>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</si>
  <si>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</si>
  <si>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</si>
  <si>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</si>
  <si>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</si>
  <si>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</si>
  <si>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</si>
  <si>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</si>
  <si>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</si>
  <si>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</si>
  <si>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</si>
  <si>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</si>
  <si>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</si>
  <si>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</si>
  <si>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</si>
  <si>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</si>
  <si>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</si>
  <si>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</si>
  <si>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</si>
  <si>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</si>
  <si>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</si>
  <si>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</si>
  <si>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</si>
  <si>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</si>
  <si>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</si>
  <si>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</si>
  <si>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</si>
  <si>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</si>
  <si>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</si>
  <si>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</si>
  <si>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</si>
  <si>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</si>
  <si>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</si>
  <si>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</si>
  <si>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</si>
  <si>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</si>
  <si>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</si>
  <si>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</si>
  <si>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</si>
  <si>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</si>
  <si>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</si>
  <si>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</si>
  <si>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</si>
  <si>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</si>
  <si>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</si>
  <si>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</si>
  <si>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</si>
  <si>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</si>
  <si>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</si>
  <si>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</si>
  <si>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</si>
  <si>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</si>
  <si>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</si>
  <si>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</si>
  <si>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</si>
  <si>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</si>
  <si>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</si>
  <si>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</si>
  <si>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</si>
  <si>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</si>
  <si>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</si>
  <si>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</si>
  <si>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</si>
  <si>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</si>
  <si>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</si>
  <si>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</si>
  <si>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</si>
  <si>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</si>
  <si>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</si>
  <si>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</si>
  <si>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</si>
  <si>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</si>
  <si>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</si>
  <si>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</si>
  <si>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</si>
  <si>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</si>
  <si>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</si>
  <si>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</si>
  <si>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</si>
  <si>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</si>
  <si>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</si>
  <si>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</si>
  <si>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</si>
  <si>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</si>
  <si>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</si>
  <si>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</si>
  <si>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</si>
  <si>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</si>
  <si>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</si>
  <si>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</si>
  <si>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</si>
  <si>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</si>
  <si>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</si>
  <si>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</si>
  <si>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</si>
  <si>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</si>
  <si>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</si>
  <si>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</si>
  <si>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</si>
  <si>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</si>
  <si>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</si>
  <si>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</si>
  <si>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</si>
  <si>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</si>
  <si>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</si>
  <si>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</si>
  <si>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</si>
  <si>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</si>
  <si>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</si>
  <si>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</si>
  <si>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</si>
  <si>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</si>
  <si>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</si>
  <si>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</si>
  <si>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</si>
  <si>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</si>
  <si>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</si>
  <si>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</si>
  <si>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</si>
  <si>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</si>
  <si>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</si>
  <si>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</si>
  <si>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</si>
  <si>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</si>
  <si>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</si>
  <si>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</si>
  <si>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</si>
  <si>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</si>
  <si>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</si>
  <si>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</si>
  <si>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</si>
  <si>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</si>
  <si>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</si>
  <si>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</si>
  <si>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</si>
  <si>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</si>
  <si>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</si>
  <si>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</si>
  <si>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</si>
  <si>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</si>
  <si>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</si>
  <si>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</si>
  <si>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</si>
  <si>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</si>
  <si>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</si>
  <si>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</si>
  <si>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</si>
  <si>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</si>
  <si>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</si>
  <si>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</si>
  <si>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</si>
  <si>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</si>
  <si>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</si>
  <si>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</si>
  <si>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</si>
  <si>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</si>
  <si>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</si>
  <si>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</si>
  <si>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</si>
  <si>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</si>
  <si>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</si>
  <si>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</si>
  <si>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</si>
  <si>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</si>
  <si>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</si>
  <si>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</si>
  <si>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</si>
  <si>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</si>
  <si>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</si>
  <si>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</si>
  <si>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</si>
  <si>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</si>
  <si>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</si>
  <si>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</si>
  <si>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</si>
  <si>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</si>
  <si>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</si>
  <si>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</si>
  <si>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</si>
  <si>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</si>
  <si>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</si>
  <si>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</si>
  <si>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</si>
  <si>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</si>
  <si>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</si>
  <si>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</si>
  <si>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</si>
  <si>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</si>
  <si>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</si>
  <si>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</si>
  <si>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</si>
  <si>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</si>
  <si>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</si>
  <si>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</si>
  <si>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</si>
  <si>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</si>
  <si>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</si>
  <si>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</si>
  <si>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</si>
  <si>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</si>
  <si>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</si>
  <si>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</si>
  <si>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</si>
  <si>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</si>
  <si>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</si>
  <si>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</si>
  <si>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</si>
  <si>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</si>
  <si>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</si>
  <si>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</si>
  <si>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</si>
  <si>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</si>
  <si>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</si>
  <si>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</si>
  <si>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</si>
  <si>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</si>
  <si>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</si>
  <si>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</si>
  <si>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</si>
  <si>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</si>
  <si>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</si>
  <si>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</si>
  <si>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</si>
  <si>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</si>
  <si>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</si>
  <si>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</si>
  <si>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</si>
  <si>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</si>
  <si>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</si>
  <si>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</si>
  <si>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</si>
  <si>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</si>
  <si>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</si>
  <si>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</si>
  <si>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</si>
  <si>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</si>
  <si>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</si>
  <si>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</si>
  <si>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</si>
  <si>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</si>
  <si>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</si>
  <si>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</si>
  <si>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</si>
  <si>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</si>
  <si>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</si>
  <si>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</si>
  <si>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</si>
  <si>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</si>
  <si>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</si>
  <si>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</si>
  <si>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</si>
  <si>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</si>
  <si>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</si>
  <si>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</si>
  <si>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</si>
  <si>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</si>
  <si>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</si>
  <si>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</si>
  <si>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</si>
  <si>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</si>
  <si>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</si>
  <si>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</si>
  <si>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</si>
  <si>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</si>
  <si>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</si>
  <si>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</si>
  <si>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</si>
  <si>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</si>
  <si>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</si>
  <si>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</si>
  <si>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</si>
  <si>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</si>
  <si>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</si>
  <si>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</si>
  <si>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</si>
  <si>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</si>
  <si>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</si>
  <si>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</si>
  <si>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</si>
  <si>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</si>
  <si>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</si>
  <si>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</si>
  <si>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</si>
  <si>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</si>
  <si>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</si>
  <si>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</si>
  <si>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</si>
  <si>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</si>
  <si>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</si>
  <si>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</si>
  <si>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</si>
  <si>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</si>
  <si>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</si>
  <si>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</si>
  <si>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</si>
  <si>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</si>
  <si>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</si>
  <si>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</si>
  <si>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</si>
  <si>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</si>
  <si>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</si>
  <si>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</si>
  <si>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</si>
  <si>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</si>
  <si>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</si>
  <si>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</si>
  <si>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</si>
  <si>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</si>
  <si>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</si>
  <si>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</si>
  <si>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</si>
  <si>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</si>
  <si>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</si>
  <si>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</si>
  <si>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</si>
  <si>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</si>
  <si>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</si>
  <si>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</si>
  <si>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</si>
  <si>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</si>
  <si>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</si>
  <si>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</si>
  <si>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</si>
  <si>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</si>
  <si>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</si>
  <si>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</si>
  <si>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</si>
  <si>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</si>
  <si>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</si>
  <si>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</si>
  <si>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</si>
  <si>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</si>
  <si>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</si>
  <si>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</si>
  <si>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</si>
  <si>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</si>
  <si>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</si>
  <si>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</si>
  <si>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</si>
  <si>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</si>
  <si>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</si>
  <si>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</si>
  <si>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</si>
  <si>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</si>
  <si>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</si>
  <si>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</si>
  <si>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</si>
  <si>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</si>
  <si>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</si>
  <si>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</si>
  <si>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</si>
  <si>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</si>
  <si>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</si>
  <si>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</si>
  <si>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</si>
  <si>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</si>
  <si>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</si>
  <si>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</si>
  <si>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</si>
  <si>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</si>
  <si>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</si>
  <si>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</si>
  <si>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</si>
  <si>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</si>
  <si>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</si>
  <si>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</si>
  <si>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</si>
  <si>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</si>
  <si>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</si>
  <si>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</si>
  <si>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</si>
  <si>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</si>
  <si>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</si>
  <si>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</si>
  <si>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</si>
  <si>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</si>
  <si>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</si>
  <si>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</si>
  <si>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</si>
  <si>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</si>
  <si>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</si>
  <si>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</si>
  <si>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</si>
  <si>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</si>
  <si>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</si>
  <si>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</si>
  <si>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</si>
  <si>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</si>
  <si>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</si>
  <si>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</si>
  <si>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</si>
  <si>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</si>
  <si>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</si>
  <si>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</si>
  <si>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</si>
  <si>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</si>
  <si>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</si>
  <si>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</si>
  <si>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</si>
  <si>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</si>
  <si>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</si>
  <si>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</si>
  <si>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</si>
  <si>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</si>
  <si>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</si>
  <si>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</si>
  <si>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</si>
  <si>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</si>
  <si>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</si>
  <si>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</si>
  <si>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</si>
  <si>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</si>
  <si>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</si>
  <si>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</si>
  <si>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</si>
  <si>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</si>
  <si>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</si>
  <si>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</si>
  <si>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</si>
  <si>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</si>
  <si>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</si>
  <si>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</si>
  <si>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</si>
  <si>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</si>
  <si>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</si>
  <si>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</si>
  <si>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</si>
  <si>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</si>
  <si>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</si>
  <si>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</si>
  <si>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</si>
  <si>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</si>
  <si>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</si>
  <si>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</si>
  <si>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</si>
  <si>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</si>
  <si>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</si>
  <si>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</si>
  <si>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</si>
  <si>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</si>
  <si>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</si>
  <si>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</si>
  <si>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</si>
  <si>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</si>
  <si>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</si>
  <si>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</si>
  <si>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</si>
  <si>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</si>
  <si>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</si>
  <si>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</si>
  <si>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</si>
  <si>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</si>
  <si>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</si>
  <si>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</si>
  <si>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</si>
  <si>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</si>
  <si>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</si>
  <si>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</si>
  <si>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</si>
  <si>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</si>
  <si>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</si>
  <si>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</si>
  <si>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</si>
  <si>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</si>
  <si>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</si>
  <si>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</si>
  <si>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</si>
  <si>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</si>
  <si>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</si>
  <si>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</si>
  <si>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</si>
  <si>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</si>
  <si>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</si>
  <si>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</si>
  <si>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</si>
  <si>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</si>
  <si>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</si>
  <si>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</si>
  <si>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</si>
  <si>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</si>
  <si>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</si>
  <si>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</si>
  <si>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</si>
  <si>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</si>
  <si>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</si>
  <si>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</si>
  <si>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</si>
  <si>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</si>
  <si>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</si>
  <si>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</si>
  <si>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</si>
  <si>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</si>
  <si>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</si>
  <si>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</si>
  <si>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</si>
  <si>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</si>
  <si>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</si>
  <si>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</si>
  <si>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</si>
  <si>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</si>
  <si>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</si>
  <si>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</si>
  <si>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</si>
  <si>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</si>
  <si>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</si>
  <si>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</si>
  <si>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</si>
  <si>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</si>
  <si>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</si>
  <si>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</si>
  <si>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</si>
  <si>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</si>
  <si>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</si>
  <si>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</si>
  <si>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</si>
  <si>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</si>
  <si>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</si>
  <si>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</si>
  <si>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</si>
  <si>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</si>
  <si>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</si>
  <si>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</si>
  <si>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</si>
  <si>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</si>
  <si>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</si>
  <si>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</si>
  <si>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</si>
  <si>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</si>
  <si>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</si>
  <si>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</si>
  <si>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</si>
  <si>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</si>
  <si>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</si>
  <si>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</si>
  <si>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</si>
  <si>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</si>
  <si>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</si>
  <si>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</si>
  <si>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</si>
  <si>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</si>
  <si>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</si>
  <si>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</si>
  <si>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</si>
  <si>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</si>
  <si>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</si>
  <si>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</si>
  <si>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</si>
  <si>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</si>
  <si>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</si>
  <si>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</si>
  <si>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</si>
  <si>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</si>
  <si>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</si>
  <si>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</si>
  <si>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</si>
  <si>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</si>
  <si>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</si>
  <si>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</si>
  <si>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</si>
  <si>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</si>
  <si>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</si>
  <si>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</si>
  <si>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</si>
  <si>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</si>
  <si>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</si>
  <si>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</si>
  <si>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</si>
  <si>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</si>
  <si>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</si>
  <si>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</si>
  <si>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</si>
  <si>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</si>
  <si>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</si>
  <si>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</si>
  <si>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</si>
  <si>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</si>
  <si>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</si>
  <si>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</si>
  <si>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</si>
  <si>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</si>
  <si>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</si>
  <si>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</si>
  <si>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</si>
  <si>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</si>
  <si>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</si>
  <si>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</si>
  <si>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</si>
  <si>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</si>
  <si>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</si>
  <si>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</si>
  <si>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</si>
  <si>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</si>
  <si>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</si>
  <si>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</si>
  <si>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</si>
  <si>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</si>
  <si>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</si>
  <si>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</si>
  <si>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</si>
  <si>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</si>
  <si>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</si>
  <si>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</si>
  <si>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</si>
  <si>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</si>
  <si>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</si>
  <si>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</si>
  <si>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</si>
  <si>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</si>
  <si>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</si>
  <si>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</si>
  <si>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</si>
  <si>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</si>
  <si>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</si>
  <si>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</si>
  <si>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</si>
  <si>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</si>
  <si>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</si>
  <si>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</si>
  <si>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</si>
  <si>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</si>
  <si>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</si>
  <si>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</si>
  <si>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</si>
  <si>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</si>
  <si>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</si>
  <si>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</si>
  <si>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</si>
  <si>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</si>
  <si>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</si>
  <si>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</si>
  <si>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</si>
  <si>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</si>
  <si>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</si>
  <si>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</si>
  <si>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</si>
  <si>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</si>
  <si>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</si>
  <si>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</si>
  <si>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</si>
  <si>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</si>
  <si>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</si>
  <si>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</si>
  <si>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</si>
  <si>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</si>
  <si>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</si>
  <si>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</si>
  <si>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</si>
  <si>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</si>
  <si>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</si>
  <si>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</si>
  <si>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</si>
  <si>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</si>
  <si>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</si>
  <si>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</si>
  <si>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</si>
  <si>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</si>
  <si>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</si>
  <si>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</si>
  <si>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</si>
  <si>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</si>
  <si>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</si>
  <si>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</si>
  <si>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</si>
  <si>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</si>
  <si>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</si>
  <si>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</si>
  <si>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</si>
  <si>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</si>
  <si>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</si>
  <si>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</si>
  <si>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</si>
  <si>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</si>
  <si>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</si>
  <si>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</si>
  <si>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</si>
  <si>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</si>
  <si>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</si>
  <si>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</si>
  <si>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</si>
  <si>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</si>
  <si>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</si>
  <si>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</si>
  <si>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</si>
  <si>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</si>
  <si>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</si>
  <si>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</si>
  <si>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</si>
  <si>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</si>
  <si>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</si>
  <si>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</si>
  <si>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</si>
  <si>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</si>
  <si>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</si>
  <si>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</si>
  <si>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</si>
  <si>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</si>
  <si>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</si>
  <si>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</si>
  <si>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</si>
  <si>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</si>
  <si>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</si>
  <si>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</si>
  <si>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</si>
  <si>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</si>
  <si>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</si>
  <si>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</si>
  <si>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</si>
  <si>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</si>
  <si>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</si>
  <si>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</si>
  <si>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</si>
  <si>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</si>
  <si>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</si>
  <si>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</si>
  <si>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</si>
  <si>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</si>
  <si>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</si>
  <si>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</si>
  <si>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</si>
  <si>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</si>
  <si>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</si>
  <si>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</si>
  <si>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</si>
  <si>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</si>
  <si>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</si>
  <si>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</si>
  <si>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</si>
  <si>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</si>
  <si>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</si>
  <si>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</si>
  <si>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</si>
  <si>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</si>
  <si>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</si>
  <si>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</si>
  <si>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</si>
  <si>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</si>
  <si>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</si>
  <si>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</si>
  <si>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</si>
  <si>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</si>
  <si>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</si>
  <si>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</si>
  <si>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</si>
  <si>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</si>
  <si>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</si>
  <si>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</si>
  <si>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</si>
  <si>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</si>
  <si>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</si>
  <si>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</si>
  <si>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</si>
  <si>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</si>
  <si>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</si>
  <si>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</si>
  <si>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</si>
  <si>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</si>
  <si>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</si>
  <si>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</si>
  <si>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</si>
  <si>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</si>
  <si>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</si>
  <si>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</si>
  <si>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</si>
  <si>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</si>
  <si>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</si>
  <si>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</si>
  <si>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</si>
  <si>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</si>
  <si>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</si>
  <si>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</si>
  <si>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</si>
  <si>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</si>
  <si>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</si>
  <si>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</si>
  <si>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</si>
  <si>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</si>
  <si>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</si>
  <si>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</si>
  <si>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</si>
  <si>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</si>
  <si>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</si>
  <si>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</si>
  <si>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</si>
  <si>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</si>
  <si>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</si>
  <si>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</si>
  <si>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</si>
  <si>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</si>
  <si>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</si>
  <si>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</si>
  <si>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</si>
  <si>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</si>
  <si>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</si>
  <si>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</si>
  <si>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</si>
  <si>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</si>
  <si>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</si>
  <si>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</si>
  <si>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</si>
  <si>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</si>
  <si>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</si>
  <si>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</si>
  <si>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</si>
  <si>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</si>
  <si>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</si>
  <si>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</si>
  <si>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</si>
  <si>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</si>
  <si>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</si>
  <si>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</si>
  <si>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</si>
  <si>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</si>
  <si>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</si>
  <si>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</si>
  <si>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</si>
  <si>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</si>
  <si>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</si>
  <si>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</si>
  <si>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</si>
  <si>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</si>
  <si>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</si>
  <si>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</si>
  <si>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</si>
  <si>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</si>
  <si>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</si>
  <si>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</si>
  <si>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</si>
  <si>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</si>
  <si>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</si>
  <si>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</si>
  <si>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</si>
  <si>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</si>
  <si>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</si>
  <si>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</si>
  <si>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</si>
  <si>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</si>
  <si>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</si>
  <si>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</si>
  <si>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</si>
  <si>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</si>
  <si>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</si>
  <si>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</si>
  <si>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</si>
  <si>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</si>
  <si>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</si>
  <si>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</si>
  <si>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</si>
  <si>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</si>
  <si>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</si>
  <si>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</si>
  <si>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</si>
  <si>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</si>
  <si>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</si>
  <si>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</si>
  <si>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</si>
  <si>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</si>
  <si>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</si>
  <si>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</si>
  <si>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</si>
  <si>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</si>
  <si>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</si>
  <si>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</si>
  <si>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</si>
  <si>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</si>
  <si>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</si>
  <si>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</si>
  <si>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</si>
  <si>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</si>
  <si>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</si>
  <si>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</si>
  <si>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</si>
  <si>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</si>
  <si>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</si>
  <si>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</si>
  <si>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</si>
  <si>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</si>
  <si>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</si>
  <si>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</si>
  <si>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</si>
  <si>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</si>
  <si>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</si>
  <si>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</si>
  <si>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</si>
  <si>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</si>
  <si>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</si>
  <si>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</si>
  <si>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</si>
  <si>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</si>
  <si>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</si>
  <si>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</si>
  <si>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</si>
  <si>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</si>
  <si>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</si>
  <si>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</si>
  <si>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</si>
  <si>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</si>
  <si>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</si>
  <si>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</si>
  <si>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</si>
  <si>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</si>
  <si>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</si>
  <si>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</si>
  <si>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</si>
  <si>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</si>
  <si>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</si>
  <si>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</si>
  <si>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</si>
  <si>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</si>
  <si>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</si>
  <si>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</si>
  <si>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</si>
  <si>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</si>
  <si>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</si>
  <si>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</si>
  <si>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</si>
  <si>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</si>
  <si>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</si>
  <si>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</si>
  <si>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</si>
  <si>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</si>
  <si>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</si>
  <si>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</si>
  <si>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</si>
  <si>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</si>
  <si>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</si>
  <si>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</si>
  <si>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</si>
  <si>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</si>
  <si>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</si>
  <si>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</si>
  <si>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</si>
  <si>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</si>
  <si>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</si>
  <si>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</si>
  <si>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</si>
  <si>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</si>
  <si>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</si>
  <si>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</si>
  <si>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</si>
  <si>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</si>
  <si>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</si>
  <si>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</si>
  <si>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</si>
  <si>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</si>
  <si>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</si>
  <si>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</si>
  <si>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</si>
  <si>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</si>
  <si>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</si>
  <si>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</si>
  <si>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</si>
  <si>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</si>
  <si>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</si>
  <si>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</si>
  <si>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</si>
  <si>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</si>
  <si>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</si>
  <si>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</si>
  <si>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</si>
  <si>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</si>
  <si>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</si>
  <si>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</si>
  <si>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</si>
  <si>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</si>
  <si>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</si>
  <si>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</si>
  <si>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</si>
  <si>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</si>
  <si>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</si>
  <si>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</si>
  <si>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</si>
  <si>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</si>
  <si>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</si>
  <si>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</si>
  <si>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</si>
  <si>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</si>
  <si>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</si>
  <si>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</si>
  <si>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</si>
  <si>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</si>
  <si>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</si>
  <si>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</si>
  <si>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</si>
  <si>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</si>
  <si>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</si>
  <si>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</si>
  <si>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</si>
  <si>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</si>
  <si>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</si>
  <si>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</si>
  <si>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</si>
  <si>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</si>
  <si>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</si>
  <si>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</si>
  <si>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</si>
  <si>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</si>
  <si>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</si>
  <si>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</si>
  <si>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</si>
  <si>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</si>
  <si>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</si>
  <si>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</si>
  <si>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</si>
  <si>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</si>
  <si>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</si>
  <si>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</si>
  <si>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</si>
  <si>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</si>
  <si>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</si>
  <si>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</si>
  <si>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</si>
  <si>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</si>
  <si>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</si>
  <si>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</si>
  <si>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</si>
  <si>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</si>
  <si>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</si>
  <si>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</si>
  <si>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</si>
  <si>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</si>
  <si>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</si>
  <si>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</si>
  <si>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</si>
  <si>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</si>
  <si>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</si>
  <si>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</si>
  <si>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</si>
  <si>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</si>
  <si>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</si>
  <si>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</si>
  <si>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</si>
  <si>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</si>
  <si>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</si>
  <si>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</si>
  <si>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</si>
  <si>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</si>
  <si>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</si>
  <si>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</si>
  <si>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</si>
  <si>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</si>
  <si>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</si>
  <si>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</si>
  <si>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</si>
  <si>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</si>
  <si>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</si>
  <si>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</si>
  <si>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</si>
  <si>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</si>
  <si>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</si>
  <si>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</si>
  <si>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</si>
  <si>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</si>
  <si>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</si>
  <si>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</si>
  <si>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</si>
  <si>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</si>
  <si>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</si>
  <si>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</si>
  <si>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</si>
  <si>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</si>
  <si>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</si>
  <si>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</si>
  <si>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</si>
  <si>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</si>
  <si>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</si>
  <si>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</si>
  <si>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</si>
  <si>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</si>
  <si>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</si>
  <si>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</si>
  <si>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</si>
  <si>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</si>
  <si>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</si>
  <si>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</si>
  <si>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</si>
  <si>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</si>
  <si>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</si>
  <si>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</si>
  <si>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</si>
  <si>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</si>
  <si>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</si>
  <si>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</si>
  <si>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</si>
  <si>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</si>
  <si>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</si>
  <si>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</si>
  <si>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</si>
  <si>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</si>
  <si>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</si>
  <si>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</si>
  <si>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</si>
  <si>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</si>
  <si>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</si>
  <si>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</si>
  <si>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</si>
  <si>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</si>
  <si>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</si>
  <si>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</si>
  <si>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</si>
  <si>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</si>
  <si>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</si>
  <si>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</si>
  <si>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</si>
  <si>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</si>
  <si>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</si>
  <si>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</si>
  <si>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</si>
  <si>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</si>
  <si>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</si>
  <si>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</si>
  <si>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</si>
  <si>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</si>
  <si>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</si>
  <si>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</si>
  <si>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</si>
  <si>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</si>
  <si>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</si>
  <si>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</si>
  <si>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</si>
  <si>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</si>
  <si>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</si>
  <si>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</si>
  <si>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</si>
  <si>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</si>
  <si>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</si>
  <si>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</si>
  <si>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</si>
  <si>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</si>
  <si>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</si>
  <si>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</si>
  <si>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</si>
  <si>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</si>
  <si>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</si>
  <si>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</si>
  <si>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</si>
  <si>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</si>
  <si>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</si>
  <si>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</si>
  <si>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</si>
  <si>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</si>
  <si>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</si>
  <si>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</si>
  <si>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</si>
  <si>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</si>
  <si>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</si>
  <si>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</si>
  <si>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</si>
  <si>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</si>
  <si>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</si>
  <si>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</si>
  <si>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</si>
  <si>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</si>
  <si>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</si>
  <si>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</si>
  <si>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</si>
  <si>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</si>
  <si>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</si>
  <si>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</si>
  <si>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</si>
  <si>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</si>
  <si>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</si>
  <si>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</si>
  <si>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</si>
  <si>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</si>
  <si>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</si>
  <si>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</si>
  <si>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</si>
  <si>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</si>
  <si>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</si>
  <si>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</si>
  <si>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</si>
  <si>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</si>
  <si>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</si>
  <si>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</si>
  <si>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</si>
  <si>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</si>
  <si>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</si>
  <si>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</si>
  <si>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</si>
  <si>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</si>
  <si>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</si>
  <si>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</si>
  <si>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</si>
  <si>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</si>
  <si>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</si>
  <si>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</si>
  <si>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</si>
  <si>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</si>
  <si>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</si>
  <si>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</si>
  <si>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</si>
  <si>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</si>
  <si>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</si>
  <si>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</si>
  <si>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</si>
  <si>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</si>
  <si>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</si>
  <si>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</si>
  <si>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</si>
  <si>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</si>
  <si>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</si>
  <si>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</si>
  <si>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</si>
  <si>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</si>
  <si>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</si>
  <si>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</si>
  <si>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</si>
  <si>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</si>
  <si>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</si>
  <si>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</si>
  <si>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</si>
  <si>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</si>
  <si>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</si>
  <si>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</si>
  <si>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</si>
  <si>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</si>
  <si>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</si>
  <si>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</si>
  <si>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</si>
  <si>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</si>
  <si>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</si>
  <si>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</si>
  <si>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</si>
  <si>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</si>
  <si>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</si>
  <si>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</si>
  <si>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</si>
  <si>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</si>
  <si>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</si>
  <si>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</si>
  <si>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</si>
  <si>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</si>
  <si>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</si>
  <si>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</si>
  <si>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</si>
  <si>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</si>
  <si>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</si>
  <si>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</si>
  <si>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</si>
  <si>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</si>
  <si>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</si>
  <si>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</si>
  <si>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</si>
  <si>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</si>
  <si>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</si>
  <si>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</si>
  <si>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</si>
  <si>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</si>
  <si>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</si>
  <si>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</si>
  <si>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</si>
  <si>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</si>
  <si>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</si>
  <si>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</si>
  <si>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</si>
  <si>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</si>
  <si>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</si>
  <si>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</si>
  <si>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</si>
  <si>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</si>
  <si>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</si>
  <si>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</si>
  <si>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</si>
  <si>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</si>
  <si>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</si>
  <si>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</si>
  <si>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</si>
  <si>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</si>
  <si>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</si>
  <si>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</si>
  <si>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</si>
  <si>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</si>
  <si>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</si>
  <si>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</si>
  <si>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</si>
  <si>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</si>
  <si>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</si>
  <si>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</si>
  <si>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</si>
  <si>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</si>
  <si>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</si>
  <si>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</si>
  <si>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</si>
  <si>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</si>
  <si>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</si>
  <si>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</si>
  <si>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</si>
  <si>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</si>
  <si>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</si>
  <si>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</si>
  <si>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</si>
  <si>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</si>
  <si>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</si>
  <si>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</si>
  <si>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</si>
  <si>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</si>
  <si>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</si>
  <si>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</si>
  <si>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</si>
  <si>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</si>
  <si>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</si>
  <si>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</si>
  <si>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</si>
  <si>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</si>
  <si>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</si>
  <si>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</si>
  <si>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</si>
  <si>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</si>
  <si>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</si>
  <si>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</si>
  <si>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</si>
  <si>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</si>
  <si>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</si>
  <si>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</si>
  <si>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</si>
  <si>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</si>
  <si>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</si>
  <si>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</si>
  <si>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</si>
  <si>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</si>
  <si>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</si>
  <si>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</si>
  <si>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</si>
  <si>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</si>
  <si>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</si>
  <si>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</si>
  <si>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</si>
  <si>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</si>
  <si>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</si>
  <si>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</si>
  <si>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</si>
  <si>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</si>
  <si>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</si>
  <si>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</si>
  <si>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</si>
  <si>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</si>
  <si>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</si>
  <si>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</si>
  <si>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</si>
  <si>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</si>
  <si>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</si>
  <si>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</si>
  <si>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</si>
  <si>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</si>
  <si>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</si>
  <si>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</si>
  <si>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</si>
  <si>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</si>
  <si>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</si>
  <si>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</si>
  <si>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</si>
  <si>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</si>
  <si>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</si>
  <si>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</si>
  <si>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</si>
  <si>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</si>
  <si>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</si>
  <si>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</si>
  <si>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</si>
  <si>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</si>
  <si>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</si>
  <si>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</si>
  <si>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</si>
  <si>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</si>
  <si>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</si>
  <si>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</si>
  <si>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</si>
  <si>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</si>
  <si>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</si>
  <si>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</si>
  <si>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</si>
  <si>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</si>
  <si>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</si>
  <si>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</si>
  <si>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</si>
  <si>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</si>
  <si>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</si>
  <si>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</si>
  <si>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</si>
  <si>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</si>
  <si>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</si>
  <si>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</si>
  <si>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</si>
  <si>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</si>
  <si>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</si>
  <si>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</si>
  <si>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</si>
  <si>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</si>
  <si>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</si>
  <si>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</si>
  <si>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</si>
  <si>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</si>
  <si>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</si>
  <si>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</si>
  <si>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</si>
  <si>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</si>
  <si>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</si>
  <si>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</si>
  <si>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</si>
  <si>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</si>
  <si>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</si>
  <si>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</si>
  <si>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</si>
  <si>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</si>
  <si>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</si>
  <si>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</si>
  <si>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</si>
  <si>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</si>
  <si>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</si>
  <si>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</si>
  <si>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</si>
  <si>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</si>
  <si>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</si>
  <si>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</si>
  <si>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</si>
  <si>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</si>
  <si>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</si>
  <si>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</si>
  <si>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</si>
  <si>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</si>
  <si>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</si>
  <si>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</si>
  <si>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</si>
  <si>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</si>
  <si>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</si>
  <si>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</si>
  <si>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</si>
  <si>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</si>
  <si>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</si>
  <si>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</si>
  <si>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</si>
  <si>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</si>
  <si>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</si>
  <si>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</si>
  <si>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</si>
  <si>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</si>
  <si>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</si>
  <si>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</si>
  <si>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</si>
  <si>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</si>
  <si>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</si>
  <si>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</si>
  <si>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</si>
  <si>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</si>
  <si>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</si>
  <si>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</si>
  <si>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</si>
  <si>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</si>
  <si>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</si>
  <si>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</si>
  <si>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</si>
  <si>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</si>
  <si>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</si>
  <si>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</si>
  <si>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</si>
  <si>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</si>
  <si>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</si>
  <si>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</si>
  <si>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</si>
  <si>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</si>
  <si>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</si>
  <si>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</si>
  <si>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</si>
  <si>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</si>
  <si>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</si>
  <si>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</si>
  <si>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</si>
  <si>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</si>
  <si>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</si>
  <si>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</si>
  <si>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</si>
  <si>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</si>
  <si>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</si>
  <si>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</si>
  <si>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</si>
  <si>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</si>
  <si>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</si>
  <si>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</si>
  <si>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</si>
  <si>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</si>
  <si>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</si>
  <si>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</si>
  <si>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</si>
  <si>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</si>
  <si>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</si>
  <si>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</si>
  <si>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</si>
  <si>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</si>
  <si>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</si>
  <si>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</si>
  <si>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</si>
  <si>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</si>
  <si>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</si>
  <si>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</si>
  <si>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</si>
  <si>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</si>
  <si>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</si>
  <si>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</si>
  <si>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</si>
  <si>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</si>
  <si>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</si>
  <si>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</si>
  <si>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</si>
  <si>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</si>
  <si>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</si>
  <si>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</si>
  <si>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</si>
  <si>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</si>
  <si>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</si>
  <si>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</si>
  <si>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</si>
  <si>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</si>
  <si>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</si>
  <si>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</si>
  <si>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</si>
  <si>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</si>
  <si>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</si>
  <si>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</si>
  <si>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</si>
  <si>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</si>
  <si>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</si>
  <si>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</si>
  <si>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</si>
  <si>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</si>
  <si>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</si>
  <si>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</si>
  <si>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</si>
  <si>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</si>
  <si>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</si>
  <si>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</si>
  <si>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</si>
  <si>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</si>
  <si>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</si>
  <si>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</si>
  <si>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</si>
  <si>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</si>
  <si>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</si>
  <si>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</si>
  <si>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</si>
  <si>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</si>
  <si>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</si>
  <si>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</si>
  <si>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</si>
  <si>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</si>
  <si>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</si>
  <si>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</si>
  <si>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</si>
  <si>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</si>
  <si>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</si>
  <si>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</si>
  <si>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</si>
  <si>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</si>
  <si>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</si>
  <si>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</si>
  <si>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</si>
  <si>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</si>
  <si>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</si>
  <si>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</si>
  <si>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</si>
  <si>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</si>
  <si>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</si>
  <si>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</si>
  <si>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</si>
  <si>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</si>
  <si>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</si>
  <si>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</si>
  <si>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</si>
  <si>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</si>
  <si>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</si>
  <si>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</si>
  <si>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</si>
  <si>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</si>
  <si>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</si>
  <si>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</si>
  <si>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</si>
  <si>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</si>
  <si>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</si>
  <si>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</si>
  <si>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</si>
  <si>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</si>
  <si>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</si>
  <si>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</si>
  <si>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</si>
  <si>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</si>
  <si>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</si>
  <si>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</si>
  <si>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</si>
  <si>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</si>
  <si>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</si>
  <si>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</si>
  <si>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</si>
  <si>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</si>
  <si>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</si>
  <si>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</si>
  <si>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</si>
  <si>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</si>
  <si>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</si>
  <si>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</si>
  <si>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</si>
  <si>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</si>
  <si>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</si>
  <si>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</si>
  <si>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</si>
  <si>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</si>
  <si>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</si>
  <si>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</si>
  <si>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</si>
  <si>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</si>
  <si>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</si>
  <si>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</si>
  <si>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</si>
  <si>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</si>
  <si>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</si>
  <si>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</si>
  <si>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</si>
  <si>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</si>
  <si>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</si>
  <si>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</si>
  <si>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</si>
  <si>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</si>
  <si>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</si>
  <si>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</si>
  <si>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</si>
  <si>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</si>
  <si>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</si>
  <si>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</si>
  <si>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</si>
  <si>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</si>
  <si>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</si>
  <si>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</si>
  <si>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</si>
  <si>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</si>
  <si>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</si>
  <si>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</si>
  <si>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</si>
  <si>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</si>
  <si>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</si>
  <si>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</si>
  <si>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</si>
  <si>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</si>
  <si>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</si>
  <si>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</si>
  <si>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</si>
  <si>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</si>
  <si>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</si>
  <si>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</si>
  <si>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</si>
  <si>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</si>
  <si>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</si>
  <si>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</si>
  <si>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</si>
  <si>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</si>
  <si>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</si>
  <si>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</si>
  <si>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</si>
  <si>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</si>
  <si>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</si>
  <si>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</si>
  <si>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</si>
  <si>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</si>
  <si>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</si>
  <si>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</si>
  <si>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</si>
  <si>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</si>
  <si>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</si>
  <si>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</si>
  <si>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</si>
  <si>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</si>
  <si>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</si>
  <si>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</si>
  <si>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</si>
  <si>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</si>
  <si>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</si>
  <si>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</si>
  <si>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</si>
  <si>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</si>
  <si>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</si>
  <si>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</si>
  <si>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</si>
  <si>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</si>
  <si>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</si>
  <si>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</si>
  <si>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</si>
  <si>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</si>
  <si>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</si>
  <si>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</si>
  <si>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</si>
  <si>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</si>
  <si>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</si>
  <si>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</si>
  <si>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</si>
  <si>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</si>
  <si>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</si>
  <si>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</si>
  <si>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</si>
  <si>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</si>
  <si>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</si>
  <si>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</si>
  <si>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</si>
  <si>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</si>
  <si>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</si>
  <si>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</si>
  <si>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</si>
  <si>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</si>
  <si>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</si>
  <si>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</si>
  <si>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</si>
  <si>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</si>
  <si>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</si>
  <si>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</si>
  <si>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</si>
  <si>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</si>
  <si>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</si>
  <si>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</si>
  <si>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</si>
  <si>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</si>
  <si>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</si>
  <si>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</si>
  <si>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</si>
  <si>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</si>
  <si>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</si>
  <si>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</si>
  <si>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</si>
  <si>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</si>
  <si>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</si>
  <si>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</si>
  <si>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</si>
  <si>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</si>
  <si>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</si>
  <si>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</si>
  <si>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</si>
  <si>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</si>
  <si>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</si>
  <si>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</si>
  <si>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</si>
  <si>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</si>
  <si>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</si>
  <si>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</si>
  <si>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</si>
  <si>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</si>
  <si>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</si>
  <si>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</si>
  <si>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</si>
  <si>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</si>
  <si>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</si>
  <si>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</si>
  <si>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</si>
  <si>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</si>
  <si>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</si>
  <si>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</si>
  <si>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</si>
  <si>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</si>
  <si>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</si>
  <si>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</si>
  <si>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</si>
  <si>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</si>
  <si>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</si>
  <si>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</si>
  <si>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</si>
  <si>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</si>
  <si>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</si>
  <si>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</si>
  <si>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</si>
  <si>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</si>
  <si>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</si>
  <si>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</si>
  <si>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</si>
  <si>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</si>
  <si>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</si>
  <si>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</si>
  <si>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</si>
  <si>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</si>
  <si>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</si>
  <si>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</si>
  <si>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</si>
  <si>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</si>
  <si>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</si>
  <si>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</si>
  <si>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</si>
  <si>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</si>
  <si>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</si>
  <si>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</si>
  <si>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</si>
  <si>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</si>
  <si>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</si>
  <si>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</si>
  <si>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</si>
  <si>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</si>
  <si>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</si>
  <si>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</si>
  <si>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</si>
  <si>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</si>
  <si>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</si>
  <si>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</si>
  <si>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</si>
  <si>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</si>
  <si>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</si>
  <si>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</si>
  <si>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</si>
  <si>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</si>
  <si>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</si>
  <si>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</si>
  <si>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</si>
  <si>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</si>
  <si>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</si>
  <si>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</si>
  <si>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</si>
  <si>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</si>
  <si>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</si>
  <si>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</si>
  <si>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</si>
  <si>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</si>
  <si>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</si>
  <si>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</si>
  <si>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</si>
  <si>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</si>
  <si>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</si>
  <si>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</si>
  <si>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</si>
  <si>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</si>
  <si>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</si>
  <si>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</si>
  <si>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</si>
  <si>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</si>
  <si>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</si>
  <si>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</si>
  <si>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</si>
  <si>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</si>
  <si>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</si>
  <si>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</si>
  <si>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</si>
  <si>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</si>
  <si>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</si>
  <si>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</si>
  <si>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</si>
  <si>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</si>
  <si>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</si>
  <si>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</si>
  <si>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</si>
  <si>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</si>
  <si>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</si>
  <si>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</si>
  <si>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</si>
  <si>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</si>
  <si>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</si>
  <si>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</si>
  <si>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</si>
  <si>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</si>
  <si>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</si>
  <si>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</si>
  <si>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</si>
  <si>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</si>
  <si>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</si>
  <si>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</si>
  <si>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</si>
  <si>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</si>
  <si>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</si>
  <si>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</si>
  <si>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</si>
  <si>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</si>
  <si>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</si>
  <si>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</si>
  <si>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</si>
  <si>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</si>
  <si>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</si>
  <si>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</si>
  <si>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</si>
  <si>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</si>
  <si>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</si>
  <si>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</si>
  <si>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</si>
  <si>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</si>
  <si>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</si>
  <si>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</si>
  <si>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</si>
  <si>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</si>
  <si>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</si>
  <si>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</si>
  <si>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</si>
  <si>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</si>
  <si>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</si>
  <si>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</si>
  <si>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</si>
  <si>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</si>
  <si>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</si>
  <si>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</si>
  <si>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</si>
  <si>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</si>
  <si>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</si>
  <si>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</si>
  <si>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</si>
  <si>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</si>
  <si>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</si>
  <si>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</si>
  <si>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</si>
  <si>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</si>
  <si>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</si>
  <si>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</si>
  <si>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</si>
  <si>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</si>
  <si>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</si>
  <si>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</si>
  <si>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</si>
  <si>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</si>
  <si>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</si>
  <si>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</si>
  <si>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</si>
  <si>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</si>
  <si>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</si>
  <si>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</si>
  <si>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</si>
  <si>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</si>
  <si>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</si>
  <si>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</si>
  <si>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</si>
  <si>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</si>
  <si>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</si>
  <si>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</si>
  <si>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</si>
  <si>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</si>
  <si>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</si>
  <si>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</si>
  <si>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</si>
  <si>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</si>
  <si>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</si>
  <si>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</si>
  <si>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</si>
  <si>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</si>
  <si>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</si>
  <si>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</si>
  <si>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</si>
  <si>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</si>
  <si>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</si>
  <si>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</si>
  <si>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</si>
  <si>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</si>
  <si>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</si>
  <si>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</si>
  <si>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</si>
  <si>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</si>
  <si>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</si>
  <si>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</si>
  <si>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</si>
  <si>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</si>
  <si>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</si>
  <si>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</si>
  <si>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</si>
  <si>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</si>
  <si>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</si>
  <si>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</si>
  <si>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</si>
  <si>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</si>
  <si>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</si>
  <si>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</si>
  <si>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</si>
  <si>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</si>
  <si>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</si>
  <si>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</si>
  <si>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</si>
  <si>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</si>
  <si>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</si>
  <si>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</si>
  <si>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</si>
  <si>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</si>
  <si>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</si>
  <si>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</si>
  <si>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</si>
  <si>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</si>
  <si>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</si>
  <si>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</si>
  <si>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</si>
  <si>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</si>
  <si>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</si>
  <si>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</si>
  <si>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</si>
  <si>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</si>
  <si>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</si>
  <si>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</si>
  <si>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</si>
  <si>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</si>
  <si>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</si>
  <si>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</si>
  <si>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</si>
  <si>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</si>
  <si>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</si>
  <si>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</si>
  <si>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</si>
  <si>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</si>
  <si>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</si>
  <si>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</si>
  <si>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</si>
  <si>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</si>
  <si>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</si>
  <si>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</si>
  <si>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</si>
  <si>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</si>
  <si>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</si>
  <si>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</si>
  <si>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</si>
  <si>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</si>
  <si>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</si>
  <si>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</si>
  <si>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</si>
  <si>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</si>
  <si>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</si>
  <si>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</si>
  <si>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</si>
  <si>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</si>
  <si>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</si>
  <si>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</si>
  <si>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</si>
  <si>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</si>
  <si>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</si>
  <si>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</si>
  <si>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</si>
  <si>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</si>
  <si>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</si>
  <si>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</si>
  <si>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</si>
  <si>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</si>
  <si>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</si>
  <si>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</si>
  <si>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</si>
  <si>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</si>
  <si>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</si>
  <si>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</si>
  <si>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</si>
  <si>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</si>
  <si>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</si>
  <si>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</si>
  <si>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</si>
  <si>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</si>
  <si>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</si>
  <si>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</si>
  <si>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</si>
  <si>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</si>
  <si>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</si>
  <si>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</si>
  <si>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</si>
  <si>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</si>
  <si>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</si>
  <si>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</si>
  <si>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</si>
  <si>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</si>
  <si>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</si>
  <si>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</si>
  <si>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</si>
  <si>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</si>
  <si>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</si>
  <si>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</si>
  <si>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</si>
  <si>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</si>
  <si>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</si>
  <si>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</si>
  <si>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</si>
  <si>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</si>
  <si>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</si>
  <si>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</si>
  <si>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</si>
  <si>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</si>
  <si>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</si>
  <si>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</si>
  <si>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</si>
  <si>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</si>
  <si>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</si>
  <si>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</si>
  <si>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</si>
  <si>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</si>
  <si>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</si>
  <si>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</si>
  <si>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</si>
  <si>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</si>
  <si>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</si>
  <si>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</si>
  <si>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</si>
  <si>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</si>
  <si>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</si>
  <si>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</si>
  <si>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</si>
  <si>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</si>
  <si>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</si>
  <si>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</si>
  <si>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</si>
  <si>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</si>
  <si>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</si>
  <si>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</si>
  <si>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</si>
  <si>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</si>
  <si>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</si>
  <si>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</si>
  <si>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</si>
  <si>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</si>
  <si>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</si>
  <si>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</si>
  <si>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</si>
  <si>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</si>
  <si>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</si>
  <si>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</si>
  <si>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</si>
  <si>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</si>
  <si>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</si>
  <si>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</si>
  <si>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</si>
  <si>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</si>
  <si>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</si>
  <si>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</si>
  <si>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</si>
  <si>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</si>
  <si>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</si>
  <si>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</si>
  <si>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</si>
  <si>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</si>
  <si>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</si>
  <si>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</si>
  <si>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</si>
  <si>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</si>
  <si>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</si>
  <si>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</si>
  <si>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</si>
  <si>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</si>
  <si>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</si>
  <si>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</si>
  <si>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</si>
  <si>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</si>
  <si>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</si>
  <si>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</si>
  <si>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</si>
  <si>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</si>
  <si>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</si>
  <si>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</si>
  <si>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</si>
  <si>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</si>
  <si>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</si>
  <si>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</si>
  <si>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</si>
  <si>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</si>
  <si>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</si>
  <si>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</si>
  <si>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</si>
  <si>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</si>
  <si>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</si>
  <si>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</si>
  <si>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</si>
  <si>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</si>
  <si>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</si>
  <si>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</si>
  <si>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</si>
  <si>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</si>
  <si>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</si>
  <si>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</si>
  <si>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</si>
  <si>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</si>
  <si>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</si>
  <si>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</si>
  <si>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</si>
  <si>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</si>
  <si>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</si>
  <si>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</si>
  <si>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</si>
  <si>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</si>
  <si>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</si>
  <si>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</si>
  <si>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</si>
  <si>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</si>
  <si>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</si>
  <si>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</si>
  <si>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</si>
  <si>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</si>
  <si>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</si>
  <si>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</si>
  <si>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</si>
  <si>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</si>
  <si>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</si>
  <si>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</si>
  <si>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</si>
  <si>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</si>
  <si>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</si>
  <si>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</si>
  <si>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</si>
  <si>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</si>
  <si>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</si>
  <si>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</si>
  <si>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</si>
  <si>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</si>
  <si>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</si>
  <si>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</si>
  <si>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</si>
  <si>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</si>
  <si>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</si>
  <si>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</si>
  <si>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</si>
  <si>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</si>
  <si>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</si>
  <si>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</si>
  <si>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</si>
  <si>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</si>
  <si>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</si>
  <si>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</si>
  <si>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</si>
  <si>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</si>
  <si>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</si>
  <si>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</si>
  <si>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</si>
  <si>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</si>
  <si>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</si>
  <si>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</si>
  <si>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</si>
  <si>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</si>
  <si>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</si>
  <si>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</si>
  <si>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</si>
  <si>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</si>
  <si>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</si>
  <si>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</si>
  <si>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</si>
  <si>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</si>
  <si>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</si>
  <si>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</si>
  <si>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</si>
  <si>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</si>
  <si>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</si>
  <si>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</si>
  <si>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</si>
  <si>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</si>
  <si>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</si>
  <si>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</si>
  <si>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</si>
  <si>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</si>
  <si>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</si>
  <si>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</si>
  <si>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</si>
  <si>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</si>
  <si>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</si>
  <si>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</si>
  <si>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</si>
  <si>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</si>
  <si>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</si>
  <si>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</si>
  <si>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</si>
  <si>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</si>
  <si>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</si>
  <si>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</si>
  <si>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</si>
  <si>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</si>
  <si>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</si>
  <si>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</si>
  <si>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</si>
  <si>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</si>
  <si>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</si>
  <si>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</si>
  <si>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</si>
  <si>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</si>
  <si>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</si>
  <si>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</si>
  <si>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</si>
  <si>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</si>
  <si>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</si>
  <si>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</si>
  <si>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</si>
  <si>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</si>
  <si>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</si>
  <si>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</si>
  <si>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</si>
  <si>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</si>
  <si>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</si>
  <si>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</si>
  <si>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</si>
  <si>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</si>
  <si>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</si>
  <si>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</si>
  <si>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</si>
  <si>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</si>
  <si>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</si>
  <si>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</si>
  <si>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</si>
  <si>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</si>
  <si>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</si>
  <si>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</si>
  <si>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</si>
  <si>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</si>
  <si>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</si>
  <si>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</si>
  <si>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</si>
  <si>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</si>
  <si>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</si>
  <si>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</si>
  <si>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</si>
  <si>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</si>
  <si>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</si>
  <si>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</si>
  <si>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</si>
  <si>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</si>
  <si>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</si>
  <si>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</si>
  <si>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</si>
  <si>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</si>
  <si>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</si>
  <si>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</si>
  <si>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</si>
  <si>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</si>
  <si>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</si>
  <si>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</si>
  <si>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</si>
  <si>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</si>
  <si>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</si>
  <si>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</si>
  <si>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</si>
  <si>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</si>
  <si>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</si>
  <si>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</si>
  <si>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</si>
  <si>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</si>
  <si>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</si>
  <si>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</si>
  <si>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</si>
  <si>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</si>
  <si>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</si>
  <si>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</si>
  <si>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</si>
  <si>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</si>
  <si>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</si>
  <si>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</si>
  <si>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</si>
  <si>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</si>
  <si>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</si>
  <si>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</si>
  <si>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</si>
  <si>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</si>
  <si>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</si>
  <si>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</si>
  <si>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</si>
  <si>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</si>
  <si>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</si>
  <si>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</si>
  <si>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</si>
  <si>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</si>
  <si>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</si>
  <si>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</si>
  <si>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</si>
  <si>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</si>
  <si>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</si>
  <si>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</si>
  <si>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</si>
  <si>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</si>
  <si>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</si>
  <si>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</si>
  <si>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</si>
  <si>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</si>
  <si>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</si>
  <si>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</si>
  <si>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</si>
  <si>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</si>
  <si>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</si>
  <si>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</si>
  <si>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</si>
  <si>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</si>
  <si>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</si>
  <si>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</si>
  <si>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</si>
  <si>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</si>
  <si>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</si>
  <si>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</si>
  <si>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</si>
  <si>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</si>
  <si>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</si>
  <si>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</si>
  <si>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</si>
  <si>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</si>
  <si>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</si>
  <si>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</si>
  <si>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</si>
  <si>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</si>
  <si>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</si>
  <si>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</si>
  <si>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</si>
  <si>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</si>
  <si>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</si>
  <si>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</si>
  <si>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</si>
  <si>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</si>
  <si>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</si>
  <si>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</si>
  <si>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</si>
  <si>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</si>
  <si>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</si>
  <si>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</si>
  <si>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</si>
  <si>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</si>
  <si>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</si>
  <si>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</si>
  <si>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</si>
  <si>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</si>
  <si>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</si>
  <si>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</si>
  <si>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</si>
  <si>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</si>
  <si>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</si>
  <si>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</si>
  <si>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</si>
  <si>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</si>
  <si>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</si>
  <si>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</si>
  <si>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</si>
  <si>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</si>
  <si>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</si>
  <si>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</si>
  <si>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</si>
  <si>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</si>
  <si>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</si>
  <si>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</si>
  <si>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</si>
  <si>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</si>
  <si>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</si>
  <si>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</si>
  <si>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</si>
  <si>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</si>
  <si>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</si>
  <si>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</si>
  <si>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</si>
  <si>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</si>
  <si>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</si>
  <si>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</si>
  <si>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</si>
  <si>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</si>
  <si>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</si>
  <si>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</si>
  <si>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</si>
  <si>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</si>
  <si>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</si>
  <si>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</si>
  <si>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</si>
  <si>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</si>
  <si>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</si>
  <si>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</si>
  <si>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</si>
  <si>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</si>
  <si>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</si>
  <si>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</si>
  <si>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</si>
  <si>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</si>
  <si>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</si>
  <si>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</si>
  <si>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</si>
  <si>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</si>
  <si>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</si>
  <si>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</si>
  <si>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</si>
  <si>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</si>
  <si>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</si>
  <si>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</si>
  <si>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</si>
  <si>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</si>
  <si>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</si>
  <si>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</si>
  <si>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</si>
  <si>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</si>
  <si>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</si>
  <si>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</si>
  <si>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</si>
  <si>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</si>
  <si>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</si>
  <si>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</si>
  <si>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</si>
  <si>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</si>
  <si>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</si>
  <si>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</si>
  <si>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</si>
  <si>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</si>
  <si>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</si>
  <si>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</si>
  <si>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</si>
  <si>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</si>
  <si>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</si>
  <si>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</si>
  <si>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</si>
  <si>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</si>
  <si>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</si>
  <si>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</si>
  <si>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</si>
  <si>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</si>
  <si>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</si>
  <si>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</si>
  <si>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</si>
  <si>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</si>
  <si>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</si>
  <si>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</si>
  <si>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</si>
  <si>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</si>
  <si>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</si>
  <si>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</si>
  <si>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</si>
  <si>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</si>
  <si>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</si>
  <si>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</si>
  <si>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</si>
  <si>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</si>
  <si>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</si>
  <si>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</si>
  <si>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</si>
  <si>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</si>
  <si>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</si>
  <si>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</si>
  <si>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</si>
  <si>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</si>
  <si>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</si>
  <si>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</si>
  <si>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</si>
  <si>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</si>
  <si>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</si>
  <si>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</si>
  <si>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</si>
  <si>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</si>
  <si>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</si>
  <si>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</si>
  <si>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</si>
  <si>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</si>
  <si>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</si>
  <si>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</si>
  <si>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</si>
  <si>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</si>
  <si>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</si>
  <si>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</si>
  <si>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</si>
  <si>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</si>
  <si>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</si>
  <si>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</si>
  <si>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</si>
  <si>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</si>
  <si>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</si>
  <si>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</si>
  <si>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</si>
  <si>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</si>
  <si>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</si>
  <si>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</si>
  <si>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</si>
  <si>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</si>
  <si>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</si>
  <si>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</si>
  <si>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</si>
  <si>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</si>
  <si>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</si>
  <si>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</si>
  <si>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</si>
  <si>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</si>
  <si>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</si>
  <si>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</si>
  <si>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</si>
  <si>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</si>
  <si>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</si>
  <si>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</si>
  <si>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</si>
  <si>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</si>
  <si>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</si>
  <si>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</si>
  <si>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</si>
  <si>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</si>
  <si>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</si>
  <si>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</si>
  <si>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</si>
  <si>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</si>
  <si>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</si>
  <si>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</si>
  <si>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</si>
  <si>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</si>
  <si>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</si>
  <si>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</si>
  <si>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</si>
  <si>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</si>
  <si>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</si>
  <si>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</si>
  <si>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</si>
  <si>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</si>
  <si>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</si>
  <si>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</si>
  <si>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</si>
  <si>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</si>
  <si>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</si>
  <si>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</si>
  <si>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</si>
  <si>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</si>
  <si>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</si>
  <si>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</si>
  <si>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</si>
  <si>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</si>
  <si>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</si>
  <si>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</si>
  <si>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</si>
  <si>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</si>
  <si>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</si>
  <si>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</si>
  <si>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</si>
  <si>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</si>
  <si>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</si>
  <si>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</si>
  <si>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</si>
  <si>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</si>
  <si>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</si>
  <si>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</si>
  <si>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</si>
  <si>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</si>
  <si>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</si>
  <si>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</si>
  <si>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</si>
  <si>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</si>
  <si>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</si>
  <si>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</si>
  <si>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</si>
  <si>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</si>
  <si>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</si>
  <si>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</si>
  <si>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</si>
  <si>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</si>
  <si>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</si>
  <si>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</si>
  <si>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</si>
  <si>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</si>
  <si>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</si>
  <si>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</si>
  <si>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</si>
  <si>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</si>
  <si>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</si>
  <si>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</si>
  <si>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</si>
  <si>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</si>
  <si>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</si>
  <si>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</si>
  <si>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</si>
  <si>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</si>
  <si>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</si>
  <si>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</si>
  <si>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</si>
  <si>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</si>
  <si>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</si>
  <si>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</si>
  <si>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</si>
  <si>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</si>
  <si>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</si>
  <si>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</si>
  <si>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</si>
  <si>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</si>
  <si>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</si>
  <si>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</si>
  <si>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</si>
  <si>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</si>
  <si>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</si>
  <si>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</si>
  <si>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</si>
  <si>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</si>
  <si>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</si>
  <si>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</si>
  <si>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</si>
  <si>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</si>
  <si>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</si>
  <si>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</si>
  <si>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</si>
  <si>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</si>
  <si>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</si>
  <si>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</si>
  <si>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</si>
  <si>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</si>
  <si>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</si>
  <si>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</si>
  <si>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</si>
  <si>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</si>
  <si>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</si>
  <si>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</si>
  <si>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</si>
  <si>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</si>
  <si>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</si>
  <si>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</si>
  <si>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</si>
  <si>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</si>
  <si>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</si>
  <si>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</si>
  <si>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</si>
  <si>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</si>
  <si>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</si>
  <si>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</si>
  <si>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</si>
  <si>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</si>
  <si>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</si>
  <si>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</si>
  <si>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</si>
  <si>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</si>
  <si>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</si>
  <si>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</si>
  <si>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</si>
  <si>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</si>
  <si>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</si>
  <si>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</si>
  <si>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</si>
  <si>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</si>
  <si>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</si>
  <si>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</si>
  <si>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</si>
  <si>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</si>
  <si>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</si>
  <si>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</si>
  <si>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</si>
  <si>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</si>
  <si>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</si>
  <si>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</si>
  <si>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</si>
  <si>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</si>
  <si>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</si>
  <si>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</si>
  <si>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</si>
  <si>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</si>
  <si>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</si>
  <si>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</si>
  <si>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</si>
  <si>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</si>
  <si>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</si>
  <si>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</si>
  <si>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</si>
  <si>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</si>
  <si>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</si>
  <si>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</si>
  <si>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</si>
  <si>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</si>
  <si>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</si>
  <si>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</si>
  <si>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</si>
  <si>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</si>
  <si>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</si>
  <si>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</si>
  <si>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</si>
  <si>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</si>
  <si>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</si>
  <si>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</si>
  <si>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</si>
  <si>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</si>
  <si>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</si>
  <si>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</si>
  <si>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</si>
  <si>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</si>
  <si>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</si>
  <si>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</si>
  <si>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</si>
  <si>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</si>
  <si>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</si>
  <si>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</si>
  <si>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</si>
  <si>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</si>
  <si>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</si>
  <si>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</si>
  <si>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</si>
  <si>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</si>
  <si>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</si>
  <si>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</si>
  <si>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</si>
  <si>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</si>
  <si>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</si>
  <si>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</si>
  <si>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</si>
  <si>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</si>
  <si>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</si>
  <si>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</si>
  <si>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</si>
  <si>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</si>
  <si>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</si>
  <si>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</si>
  <si>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</si>
  <si>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</si>
  <si>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</si>
  <si>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</si>
  <si>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</si>
  <si>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</si>
  <si>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</si>
  <si>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</si>
  <si>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</si>
  <si>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</si>
  <si>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</si>
  <si>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</si>
  <si>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</si>
  <si>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</si>
  <si>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</si>
  <si>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</si>
  <si>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</si>
  <si>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</si>
  <si>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</si>
  <si>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</si>
  <si>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</si>
  <si>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</si>
  <si>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</si>
  <si>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</si>
  <si>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</si>
  <si>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</si>
  <si>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</si>
  <si>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</si>
  <si>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</si>
  <si>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</si>
  <si>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</si>
  <si>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</si>
  <si>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</si>
  <si>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</si>
  <si>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</si>
  <si>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</si>
  <si>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</si>
  <si>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</si>
  <si>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</si>
  <si>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</si>
  <si>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</si>
  <si>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</si>
  <si>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</si>
  <si>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</si>
  <si>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</si>
  <si>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</si>
  <si>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</si>
  <si>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</si>
  <si>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</si>
  <si>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</si>
  <si>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</si>
  <si>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</si>
  <si>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</si>
  <si>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</si>
  <si>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</si>
  <si>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</si>
  <si>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</si>
  <si>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</si>
  <si>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</si>
  <si>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</si>
  <si>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</si>
  <si>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</si>
  <si>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</si>
  <si>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</si>
  <si>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</si>
  <si>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</si>
  <si>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</si>
  <si>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</si>
  <si>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</si>
  <si>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</si>
  <si>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</si>
  <si>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</si>
  <si>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</si>
  <si>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</si>
  <si>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</si>
  <si>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</si>
  <si>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</si>
  <si>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</si>
  <si>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</si>
  <si>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</si>
  <si>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</si>
  <si>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</si>
  <si>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</si>
  <si>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</si>
  <si>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</si>
  <si>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</si>
  <si>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</si>
  <si>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</si>
  <si>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</si>
  <si>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</si>
  <si>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</si>
  <si>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</si>
  <si>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</si>
  <si>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</si>
  <si>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</si>
  <si>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</si>
  <si>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</si>
  <si>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</si>
  <si>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</si>
  <si>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</si>
  <si>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</si>
  <si>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</si>
  <si>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</si>
  <si>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</si>
  <si>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</si>
  <si>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</si>
  <si>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</si>
  <si>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</si>
  <si>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</si>
  <si>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</si>
  <si>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</si>
  <si>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</si>
  <si>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</si>
  <si>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</si>
  <si>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</si>
  <si>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</si>
  <si>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</si>
  <si>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</si>
  <si>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</si>
  <si>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</si>
  <si>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</si>
  <si>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</si>
  <si>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</si>
  <si>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</si>
  <si>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</si>
  <si>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</si>
  <si>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</si>
  <si>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</si>
  <si>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</si>
  <si>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</si>
  <si>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</si>
  <si>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</si>
  <si>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</si>
  <si>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</si>
  <si>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</si>
  <si>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</si>
  <si>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</si>
  <si>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</si>
  <si>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</si>
  <si>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</si>
  <si>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</si>
  <si>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</si>
  <si>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</si>
  <si>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</si>
  <si>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</si>
  <si>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</si>
  <si>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</si>
  <si>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</si>
  <si>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</si>
  <si>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</si>
  <si>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</si>
  <si>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</si>
  <si>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</si>
  <si>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</si>
  <si>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</si>
  <si>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</si>
  <si>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</si>
  <si>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</si>
  <si>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</si>
  <si>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</si>
  <si>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</si>
  <si>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</si>
  <si>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</si>
  <si>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</si>
  <si>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</si>
  <si>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</si>
  <si>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</si>
  <si>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</si>
  <si>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</si>
  <si>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</si>
  <si>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</si>
  <si>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</si>
  <si>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</si>
  <si>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</si>
  <si>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</si>
  <si>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</si>
  <si>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</si>
  <si>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</si>
  <si>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</si>
  <si>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</si>
  <si>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</si>
  <si>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</si>
  <si>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</si>
  <si>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</si>
  <si>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</si>
  <si>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</si>
  <si>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</si>
  <si>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</si>
  <si>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</si>
  <si>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</si>
  <si>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</si>
  <si>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</si>
  <si>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</si>
  <si>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</si>
  <si>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</si>
  <si>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</si>
  <si>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</si>
  <si>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</si>
  <si>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</si>
  <si>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</si>
  <si>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</si>
  <si>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</si>
  <si>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</si>
  <si>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</si>
  <si>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</si>
  <si>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</si>
  <si>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</si>
  <si>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</si>
  <si>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</si>
  <si>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</si>
  <si>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</si>
  <si>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</si>
  <si>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</si>
  <si>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</si>
  <si>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</si>
  <si>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</si>
  <si>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</si>
  <si>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</si>
  <si>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</si>
  <si>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</si>
  <si>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</si>
  <si>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</si>
  <si>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</si>
  <si>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</si>
  <si>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</si>
  <si>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</si>
  <si>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</si>
  <si>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</si>
  <si>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</si>
  <si>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</si>
  <si>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</si>
  <si>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</si>
  <si>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</si>
  <si>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</si>
  <si>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</si>
  <si>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</si>
  <si>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</si>
  <si>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</si>
  <si>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</si>
  <si>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</si>
  <si>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</si>
  <si>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</si>
  <si>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</si>
  <si>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</si>
  <si>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</si>
  <si>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</si>
  <si>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</si>
  <si>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</si>
  <si>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</si>
  <si>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</si>
  <si>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</si>
  <si>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</si>
  <si>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</si>
  <si>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</si>
  <si>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</si>
  <si>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</si>
  <si>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</si>
  <si>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</si>
  <si>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</si>
  <si>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</si>
  <si>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</si>
  <si>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</si>
  <si>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</si>
  <si>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</si>
  <si>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</si>
  <si>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</si>
  <si>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</si>
  <si>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</si>
  <si>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</si>
  <si>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</si>
  <si>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</si>
  <si>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</si>
  <si>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</si>
  <si>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</si>
  <si>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</si>
  <si>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</si>
  <si>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</si>
  <si>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</si>
  <si>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</si>
  <si>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</si>
  <si>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</si>
  <si>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</si>
  <si>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</si>
  <si>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</si>
  <si>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</si>
  <si>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</si>
  <si>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</si>
  <si>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</si>
  <si>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</si>
  <si>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</si>
  <si>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</si>
  <si>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</si>
  <si>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</si>
  <si>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</si>
  <si>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</si>
  <si>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</si>
  <si>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</si>
  <si>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</si>
  <si>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</si>
  <si>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</si>
  <si>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</si>
  <si>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</si>
  <si>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</si>
  <si>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</si>
  <si>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</si>
  <si>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</si>
  <si>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</si>
  <si>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</si>
  <si>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</si>
  <si>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</si>
  <si>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</si>
  <si>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</si>
  <si>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</si>
  <si>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</si>
  <si>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</si>
  <si>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</si>
  <si>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</si>
  <si>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</si>
  <si>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</si>
  <si>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</si>
  <si>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</si>
  <si>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</si>
  <si>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</si>
  <si>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</si>
  <si>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</si>
  <si>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</si>
  <si>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</si>
  <si>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</si>
  <si>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</si>
  <si>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</si>
  <si>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</si>
  <si>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</si>
  <si>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</si>
  <si>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</si>
  <si>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</si>
  <si>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</si>
  <si>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</si>
  <si>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</si>
  <si>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</si>
  <si>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</si>
  <si>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</si>
  <si>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</si>
  <si>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</si>
  <si>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</si>
  <si>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</si>
  <si>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</si>
  <si>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</si>
  <si>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</si>
  <si>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</si>
  <si>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</si>
  <si>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</si>
  <si>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</si>
  <si>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</si>
  <si>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</si>
  <si>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</si>
  <si>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</si>
  <si>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</si>
  <si>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</si>
  <si>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</si>
  <si>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</si>
  <si>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</si>
  <si>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</si>
  <si>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</si>
  <si>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</si>
  <si>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</si>
  <si>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</si>
  <si>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</si>
  <si>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</si>
  <si>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</si>
  <si>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</si>
  <si>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</si>
  <si>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</si>
  <si>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</si>
  <si>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</si>
  <si>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</si>
  <si>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</si>
  <si>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</si>
  <si>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</si>
  <si>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</si>
  <si>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</si>
  <si>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</si>
  <si>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</si>
  <si>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</si>
  <si>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</si>
  <si>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</si>
  <si>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</si>
  <si>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</si>
  <si>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</si>
  <si>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</si>
  <si>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</si>
  <si>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</si>
  <si>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</si>
  <si>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</si>
  <si>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</si>
  <si>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</si>
  <si>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</si>
  <si>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</si>
  <si>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</si>
  <si>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</si>
  <si>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</si>
  <si>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</si>
  <si>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</si>
  <si>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</si>
  <si>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</si>
  <si>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</si>
  <si>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</si>
  <si>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</si>
  <si>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</si>
  <si>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</si>
  <si>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</si>
  <si>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</si>
  <si>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</si>
  <si>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</si>
  <si>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</si>
  <si>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</si>
  <si>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</si>
  <si>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</si>
  <si>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</si>
  <si>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</si>
  <si>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</si>
  <si>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</si>
  <si>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</si>
  <si>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</si>
  <si>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</si>
  <si>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</si>
  <si>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</si>
  <si>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</si>
  <si>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</si>
  <si>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</si>
  <si>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</si>
  <si>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</si>
  <si>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</si>
  <si>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</si>
  <si>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</si>
  <si>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</si>
  <si>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</si>
  <si>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</si>
  <si>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</si>
  <si>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</si>
  <si>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</si>
  <si>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</si>
  <si>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</si>
  <si>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</si>
  <si>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</si>
  <si>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</si>
  <si>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</si>
  <si>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</si>
  <si>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</si>
  <si>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</si>
  <si>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</si>
  <si>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</si>
  <si>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</si>
  <si>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</si>
  <si>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</si>
  <si>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</si>
  <si>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</si>
  <si>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</si>
  <si>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</si>
  <si>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</si>
  <si>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</si>
  <si>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</si>
  <si>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</si>
  <si>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</si>
  <si>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</si>
  <si>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</si>
  <si>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</si>
  <si>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</si>
  <si>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</si>
  <si>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</si>
  <si>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</si>
  <si>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</si>
  <si>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</si>
  <si>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</si>
  <si>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</si>
  <si>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</si>
  <si>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</si>
  <si>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</si>
  <si>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</si>
  <si>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</si>
  <si>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</si>
  <si>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</si>
  <si>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</si>
  <si>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</si>
  <si>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</si>
  <si>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</si>
  <si>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</si>
  <si>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</si>
  <si>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</si>
  <si>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</si>
  <si>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</si>
  <si>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</si>
  <si>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</si>
  <si>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</si>
  <si>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</si>
  <si>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</si>
  <si>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</si>
  <si>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</si>
  <si>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</si>
  <si>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</si>
  <si>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</si>
  <si>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</si>
  <si>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</si>
  <si>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</si>
  <si>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</si>
  <si>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</si>
  <si>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</si>
  <si>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</si>
  <si>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</si>
  <si>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</si>
  <si>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</si>
  <si>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</si>
  <si>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</si>
  <si>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</si>
  <si>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</si>
  <si>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</si>
  <si>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</si>
  <si>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</si>
  <si>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</si>
  <si>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</si>
  <si>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</si>
  <si>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</si>
  <si>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</si>
  <si>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</si>
  <si>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</si>
  <si>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</si>
  <si>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</si>
  <si>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</si>
  <si>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</si>
  <si>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</si>
  <si>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</si>
  <si>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</si>
  <si>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</si>
  <si>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</si>
  <si>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</si>
  <si>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</si>
  <si>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</si>
  <si>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</si>
  <si>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</si>
  <si>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</si>
  <si>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</si>
  <si>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</si>
  <si>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</si>
  <si>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</si>
  <si>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</si>
  <si>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</si>
  <si>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</si>
  <si>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</si>
  <si>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</si>
  <si>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</si>
  <si>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</si>
  <si>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</si>
  <si>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</si>
  <si>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</si>
  <si>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</si>
  <si>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</si>
  <si>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</si>
  <si>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</si>
  <si>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</si>
  <si>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</si>
  <si>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</si>
  <si>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</si>
  <si>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</si>
  <si>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</si>
  <si>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</si>
  <si>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</si>
  <si>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</si>
  <si>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</si>
  <si>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</si>
  <si>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</si>
  <si>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</si>
  <si>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</si>
  <si>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</si>
  <si>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</si>
  <si>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</si>
  <si>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</si>
  <si>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</si>
  <si>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</si>
  <si>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</si>
  <si>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</si>
  <si>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</si>
  <si>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</si>
  <si>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</si>
  <si>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</si>
  <si>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</si>
  <si>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</si>
  <si>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</si>
  <si>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</si>
  <si>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</si>
  <si>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</si>
  <si>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</si>
  <si>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</si>
  <si>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</si>
  <si>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</si>
  <si>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</si>
  <si>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</si>
  <si>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</si>
  <si>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</si>
  <si>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</si>
  <si>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</si>
  <si>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</si>
  <si>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</si>
  <si>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</si>
  <si>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</si>
  <si>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</si>
  <si>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</si>
  <si>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</si>
  <si>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</si>
  <si>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</si>
  <si>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</si>
  <si>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</si>
  <si>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</si>
  <si>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</si>
  <si>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</si>
  <si>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</si>
  <si>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</si>
  <si>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</si>
  <si>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</si>
  <si>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</si>
  <si>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</si>
  <si>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</si>
  <si>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</si>
  <si>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</si>
  <si>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</si>
  <si>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</si>
  <si>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</si>
  <si>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</si>
  <si>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</si>
  <si>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</si>
  <si>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</si>
  <si>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</si>
  <si>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</si>
  <si>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</si>
  <si>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</si>
  <si>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</si>
  <si>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</si>
  <si>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</si>
  <si>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</si>
  <si>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</si>
  <si>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</si>
  <si>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</si>
  <si>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</si>
  <si>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</si>
  <si>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</si>
  <si>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</si>
  <si>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</si>
  <si>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</si>
  <si>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</si>
  <si>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</si>
  <si>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</si>
  <si>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</si>
  <si>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</si>
  <si>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</si>
  <si>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</si>
  <si>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</si>
  <si>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</si>
  <si>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</si>
  <si>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</si>
  <si>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</si>
  <si>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</si>
  <si>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</si>
  <si>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</si>
  <si>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</si>
  <si>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</si>
  <si>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</si>
  <si>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</si>
  <si>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</si>
  <si>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</si>
  <si>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</si>
  <si>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</si>
  <si>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</si>
  <si>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</si>
  <si>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</si>
  <si>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</si>
  <si>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</si>
  <si>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</si>
  <si>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</si>
  <si>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</si>
  <si>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</si>
  <si>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</si>
  <si>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</si>
  <si>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</si>
  <si>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</si>
  <si>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</si>
  <si>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</si>
  <si>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</si>
  <si>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</si>
  <si>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</si>
  <si>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</si>
  <si>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</si>
  <si>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</si>
  <si>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</si>
  <si>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</si>
  <si>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</si>
  <si>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</si>
  <si>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</si>
  <si>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</si>
  <si>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</si>
  <si>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</si>
  <si>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</si>
  <si>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</si>
  <si>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</si>
  <si>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</si>
  <si>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</si>
  <si>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</si>
  <si>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</si>
  <si>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</si>
  <si>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</si>
  <si>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</si>
  <si>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</si>
  <si>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</si>
  <si>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</si>
  <si>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</si>
  <si>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</si>
  <si>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</si>
  <si>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</si>
  <si>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</si>
  <si>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</si>
  <si>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</si>
  <si>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</si>
  <si>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</si>
  <si>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</si>
  <si>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</si>
  <si>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</si>
  <si>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</si>
  <si>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</si>
  <si>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</si>
  <si>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</si>
  <si>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</si>
  <si>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</si>
  <si>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</si>
  <si>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</si>
  <si>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</si>
  <si>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</si>
  <si>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</si>
  <si>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</si>
  <si>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</si>
  <si>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</si>
  <si>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</si>
  <si>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</si>
  <si>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</si>
  <si>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</si>
  <si>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</si>
  <si>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</si>
  <si>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</si>
  <si>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</si>
  <si>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</si>
  <si>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</si>
  <si>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</si>
  <si>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</si>
  <si>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</si>
  <si>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</si>
  <si>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</si>
  <si>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</si>
  <si>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</si>
  <si>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</si>
  <si>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</si>
  <si>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</si>
  <si>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</si>
  <si>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</si>
  <si>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</si>
  <si>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</si>
  <si>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</si>
  <si>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</si>
  <si>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</si>
  <si>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</si>
  <si>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</si>
  <si>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</si>
  <si>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</si>
  <si>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</si>
  <si>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</si>
  <si>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</si>
  <si>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</si>
  <si>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</si>
  <si>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</si>
  <si>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</si>
  <si>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</si>
  <si>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</si>
  <si>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</si>
  <si>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</si>
  <si>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</si>
  <si>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</si>
  <si>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</si>
  <si>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</si>
  <si>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</si>
  <si>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</si>
  <si>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</si>
  <si>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</si>
  <si>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</si>
  <si>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</si>
  <si>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</si>
  <si>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</si>
  <si>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</si>
  <si>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</si>
  <si>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</si>
  <si>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</si>
  <si>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</si>
  <si>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</si>
  <si>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</si>
  <si>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</si>
  <si>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</si>
  <si>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</si>
  <si>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</si>
  <si>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</si>
  <si>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</si>
  <si>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</si>
  <si>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</si>
  <si>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</si>
  <si>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</si>
  <si>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</si>
  <si>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</si>
  <si>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</si>
  <si>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</si>
  <si>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</si>
  <si>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</si>
  <si>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</si>
  <si>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</si>
  <si>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</si>
  <si>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</si>
  <si>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</si>
  <si>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</si>
  <si>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</si>
  <si>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</si>
  <si>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</si>
  <si>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</si>
  <si>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</si>
  <si>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</si>
  <si>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</si>
  <si>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</si>
  <si>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</si>
  <si>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</si>
  <si>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</si>
  <si>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</si>
  <si>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</si>
  <si>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</si>
  <si>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</si>
  <si>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</si>
  <si>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</si>
  <si>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</si>
  <si>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</si>
  <si>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</si>
  <si>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</si>
  <si>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</si>
  <si>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</si>
  <si>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</si>
  <si>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</si>
  <si>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</si>
  <si>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</si>
  <si>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</si>
  <si>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</si>
  <si>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</si>
  <si>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</si>
  <si>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</si>
  <si>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</si>
  <si>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</si>
  <si>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</si>
  <si>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</si>
  <si>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</si>
  <si>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</si>
  <si>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</si>
  <si>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</si>
  <si>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</si>
  <si>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</si>
  <si>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</si>
  <si>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</si>
  <si>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</si>
  <si>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</si>
  <si>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</si>
  <si>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</si>
  <si>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</si>
  <si>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</si>
  <si>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</si>
  <si>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</si>
  <si>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</si>
  <si>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</si>
  <si>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</si>
  <si>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</si>
  <si>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</si>
  <si>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</si>
  <si>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</si>
  <si>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</si>
  <si>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</si>
  <si>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</si>
  <si>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</si>
  <si>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</si>
  <si>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</si>
  <si>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</si>
  <si>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</si>
  <si>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</si>
  <si>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</si>
  <si>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</si>
  <si>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</si>
  <si>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</si>
  <si>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</si>
  <si>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</si>
  <si>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</si>
  <si>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</si>
  <si>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</si>
  <si>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</si>
  <si>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</si>
  <si>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</si>
  <si>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</si>
  <si>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</si>
  <si>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</si>
  <si>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</si>
  <si>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</si>
  <si>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</si>
  <si>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</si>
  <si>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</si>
  <si>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</si>
  <si>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</si>
  <si>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</si>
  <si>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</si>
  <si>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</si>
  <si>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</si>
  <si>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</si>
  <si>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</si>
  <si>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</si>
  <si>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</si>
  <si>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</si>
  <si>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</si>
  <si>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</si>
  <si>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</si>
  <si>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</si>
  <si>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</si>
  <si>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</si>
  <si>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</si>
  <si>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</si>
  <si>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</si>
  <si>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</si>
  <si>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</si>
  <si>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</si>
  <si>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</si>
  <si>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</si>
  <si>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</si>
  <si>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</si>
  <si>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</si>
  <si>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</si>
  <si>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</si>
  <si>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</si>
  <si>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</si>
  <si>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</si>
  <si>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</si>
  <si>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</si>
  <si>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</si>
  <si>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</si>
  <si>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</si>
  <si>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</si>
  <si>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</si>
  <si>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</si>
  <si>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</si>
  <si>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</si>
  <si>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</si>
  <si>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</si>
  <si>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</si>
  <si>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</si>
  <si>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</si>
  <si>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</si>
  <si>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</si>
  <si>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</si>
  <si>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</si>
  <si>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</si>
  <si>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</si>
  <si>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</si>
  <si>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</si>
  <si>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</si>
  <si>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</si>
  <si>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</si>
  <si>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</si>
  <si>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</si>
  <si>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</si>
  <si>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</si>
  <si>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</si>
  <si>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</si>
  <si>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</si>
  <si>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</si>
  <si>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</si>
  <si>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</si>
  <si>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</si>
  <si>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</si>
  <si>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</si>
  <si>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</si>
  <si>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</si>
  <si>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</si>
  <si>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</si>
  <si>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</si>
  <si>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</si>
  <si>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</si>
  <si>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</si>
  <si>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</si>
  <si>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</si>
  <si>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</si>
  <si>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</si>
  <si>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</si>
  <si>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</si>
  <si>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</si>
  <si>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</si>
  <si>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</si>
  <si>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</si>
  <si>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</si>
  <si>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</si>
  <si>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</si>
  <si>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</si>
  <si>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</si>
  <si>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</si>
  <si>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</si>
  <si>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</si>
  <si>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</si>
  <si>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</si>
  <si>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</si>
  <si>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</si>
  <si>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</si>
  <si>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</si>
  <si>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</si>
  <si>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</si>
  <si>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</si>
  <si>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</si>
  <si>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</si>
  <si>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</si>
  <si>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</si>
  <si>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</si>
  <si>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</si>
  <si>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</si>
  <si>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</si>
  <si>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</si>
  <si>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</si>
  <si>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</si>
  <si>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</si>
  <si>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</si>
  <si>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</si>
  <si>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</si>
  <si>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</si>
  <si>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</si>
  <si>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</si>
  <si>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</si>
  <si>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</si>
  <si>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</si>
  <si>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</si>
  <si>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</si>
  <si>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</si>
  <si>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</si>
  <si>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</si>
  <si>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</si>
  <si>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</si>
  <si>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</si>
  <si>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</si>
  <si>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</si>
  <si>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</si>
  <si>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</si>
  <si>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</si>
  <si>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</si>
  <si>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</si>
  <si>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</si>
  <si>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</si>
  <si>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</si>
  <si>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</si>
  <si>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</si>
  <si>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</si>
  <si>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</si>
  <si>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</si>
  <si>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</si>
  <si>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</si>
  <si>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</si>
  <si>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</si>
  <si>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</si>
  <si>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</si>
  <si>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</si>
  <si>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</si>
  <si>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</si>
  <si>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</si>
  <si>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</si>
  <si>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</si>
  <si>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</si>
  <si>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</si>
  <si>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</si>
  <si>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</si>
  <si>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</si>
  <si>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</si>
  <si>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</si>
  <si>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</si>
  <si>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</si>
  <si>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</si>
  <si>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</si>
  <si>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</si>
  <si>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</si>
  <si>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</si>
  <si>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</si>
  <si>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</si>
  <si>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</si>
  <si>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</si>
  <si>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</si>
  <si>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</si>
  <si>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</si>
  <si>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</si>
  <si>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</si>
  <si>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</si>
  <si>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</si>
  <si>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</si>
  <si>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</si>
  <si>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</si>
  <si>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</si>
  <si>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</si>
  <si>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</si>
  <si>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</si>
  <si>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</si>
  <si>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</si>
  <si>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</si>
  <si>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</si>
  <si>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</si>
  <si>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</si>
  <si>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</si>
  <si>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</si>
  <si>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</si>
  <si>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</si>
  <si>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</si>
  <si>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</si>
  <si>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</si>
  <si>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</si>
  <si>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</si>
  <si>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</si>
  <si>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</si>
  <si>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</si>
  <si>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</si>
  <si>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</si>
  <si>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</si>
  <si>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</si>
  <si>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</si>
  <si>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</si>
  <si>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</si>
  <si>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</si>
  <si>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</si>
  <si>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</si>
  <si>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</si>
  <si>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</si>
  <si>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</si>
  <si>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</si>
  <si>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</si>
  <si>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</si>
  <si>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</si>
  <si>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</si>
  <si>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</si>
  <si>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</si>
  <si>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</si>
  <si>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</si>
  <si>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</si>
  <si>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</si>
  <si>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</si>
  <si>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</si>
  <si>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</si>
  <si>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</si>
  <si>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</si>
  <si>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</si>
  <si>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</si>
  <si>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</si>
  <si>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</si>
  <si>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</si>
  <si>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</si>
  <si>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</si>
  <si>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</si>
  <si>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</si>
  <si>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</si>
  <si>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</si>
  <si>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</si>
  <si>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</si>
  <si>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</si>
  <si>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</si>
  <si>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</si>
  <si>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</si>
  <si>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</si>
  <si>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</si>
  <si>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</si>
  <si>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</si>
  <si>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</si>
  <si>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</si>
  <si>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</si>
  <si>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</si>
  <si>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</si>
  <si>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</si>
  <si>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</si>
  <si>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</si>
  <si>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</si>
  <si>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</si>
  <si>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</si>
  <si>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</si>
  <si>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</si>
  <si>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</si>
  <si>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</si>
  <si>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</si>
  <si>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</si>
  <si>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</si>
  <si>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</si>
  <si>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</si>
  <si>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</si>
  <si>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</si>
  <si>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</si>
  <si>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</si>
  <si>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</si>
  <si>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</si>
  <si>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</si>
  <si>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</si>
  <si>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</si>
  <si>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</si>
  <si>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</si>
  <si>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</si>
  <si>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</si>
  <si>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</si>
  <si>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</si>
  <si>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</si>
  <si>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</si>
  <si>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</si>
  <si>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</si>
  <si>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</si>
  <si>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</si>
  <si>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</si>
  <si>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</si>
  <si>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</si>
  <si>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</si>
  <si>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</si>
  <si>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</si>
  <si>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</si>
  <si>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</si>
  <si>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</si>
  <si>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</si>
  <si>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</si>
  <si>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</si>
  <si>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</si>
  <si>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</si>
  <si>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</si>
  <si>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</si>
  <si>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</si>
  <si>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</si>
  <si>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</si>
  <si>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</si>
  <si>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</si>
  <si>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</si>
  <si>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</si>
  <si>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</si>
  <si>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</si>
  <si>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</si>
  <si>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</si>
  <si>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</si>
  <si>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</si>
  <si>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</si>
  <si>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</si>
  <si>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</si>
  <si>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</si>
  <si>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</si>
  <si>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</si>
  <si>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</si>
  <si>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</si>
  <si>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</si>
  <si>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</si>
  <si>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</si>
  <si>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</si>
  <si>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</si>
  <si>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</si>
  <si>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</si>
  <si>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</si>
  <si>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</si>
  <si>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</si>
  <si>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</si>
  <si>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</si>
  <si>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</si>
  <si>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</si>
  <si>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</si>
  <si>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</si>
  <si>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</si>
  <si>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</si>
  <si>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</si>
  <si>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</si>
  <si>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</si>
  <si>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</si>
  <si>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</si>
  <si>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</si>
  <si>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</si>
  <si>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</si>
  <si>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</si>
  <si>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</si>
  <si>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</si>
  <si>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</si>
  <si>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</si>
  <si>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</si>
  <si>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</si>
  <si>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</si>
  <si>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</si>
  <si>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</si>
  <si>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</si>
  <si>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</si>
  <si>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</si>
  <si>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</si>
  <si>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</si>
  <si>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</si>
  <si>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</si>
  <si>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</si>
  <si>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</si>
  <si>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</si>
  <si>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</si>
  <si>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</si>
  <si>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</si>
  <si>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</si>
  <si>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</si>
  <si>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</si>
  <si>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</si>
  <si>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</si>
  <si>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</si>
  <si>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</si>
  <si>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</si>
  <si>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</si>
  <si>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</si>
  <si>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</si>
  <si>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</si>
  <si>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</si>
  <si>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</si>
  <si>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</si>
  <si>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</si>
  <si>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</si>
  <si>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</si>
  <si>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</si>
  <si>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</si>
  <si>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</si>
  <si>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</si>
  <si>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</si>
  <si>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</si>
  <si>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</si>
  <si>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</si>
  <si>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</si>
  <si>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</si>
  <si>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</si>
  <si>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</si>
  <si>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</si>
  <si>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</si>
  <si>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</si>
  <si>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</si>
  <si>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</si>
  <si>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</si>
  <si>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</si>
  <si>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</si>
  <si>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</si>
  <si>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</si>
  <si>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</si>
  <si>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</si>
  <si>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</si>
  <si>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</si>
  <si>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</si>
  <si>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</si>
  <si>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</si>
  <si>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</si>
  <si>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</si>
  <si>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</si>
  <si>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</si>
  <si>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</si>
  <si>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</si>
  <si>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</si>
  <si>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</si>
  <si>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</si>
  <si>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</si>
  <si>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</si>
  <si>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</si>
  <si>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</si>
  <si>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</si>
  <si>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</si>
  <si>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</si>
  <si>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</si>
  <si>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</si>
  <si>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</si>
  <si>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</si>
  <si>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</si>
  <si>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</si>
  <si>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</si>
  <si>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</si>
  <si>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</si>
  <si>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</si>
  <si>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</si>
  <si>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</si>
  <si>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</si>
  <si>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</si>
  <si>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</si>
  <si>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</si>
  <si>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</si>
  <si>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</si>
  <si>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</si>
  <si>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</si>
  <si>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</si>
  <si>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</si>
  <si>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</si>
  <si>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</si>
  <si>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</si>
  <si>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</si>
  <si>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</si>
  <si>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</si>
  <si>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</si>
  <si>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</si>
  <si>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</si>
  <si>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</si>
  <si>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</si>
  <si>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</si>
  <si>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</si>
  <si>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</si>
  <si>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</si>
  <si>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</si>
  <si>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</si>
  <si>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</si>
  <si>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</si>
  <si>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</si>
  <si>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</si>
  <si>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</si>
  <si>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</si>
  <si>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</si>
  <si>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</si>
  <si>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</si>
  <si>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</si>
  <si>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</si>
  <si>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</si>
  <si>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</si>
  <si>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</si>
  <si>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</si>
  <si>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</si>
  <si>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</si>
  <si>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</si>
  <si>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</si>
  <si>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</si>
  <si>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</si>
  <si>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</si>
  <si>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</si>
  <si>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</si>
  <si>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</si>
  <si>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</si>
  <si>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</si>
  <si>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</si>
  <si>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</si>
  <si>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</si>
  <si>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</si>
  <si>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</si>
  <si>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</si>
  <si>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</si>
  <si>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</si>
  <si>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</si>
  <si>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</si>
  <si>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</si>
  <si>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</si>
  <si>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</si>
  <si>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</si>
  <si>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</si>
  <si>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</si>
  <si>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</si>
  <si>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</si>
  <si>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</si>
  <si>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</si>
  <si>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</si>
  <si>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</si>
  <si>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</si>
  <si>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</si>
  <si>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</si>
  <si>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</si>
  <si>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</si>
  <si>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</si>
  <si>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</si>
  <si>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</si>
  <si>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</si>
  <si>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</si>
  <si>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</si>
  <si>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</si>
  <si>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</si>
  <si>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</si>
  <si>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</si>
  <si>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</si>
  <si>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</si>
  <si>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</si>
  <si>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</si>
  <si>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</si>
  <si>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</si>
  <si>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</si>
  <si>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</si>
  <si>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</si>
  <si>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</si>
  <si>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</si>
  <si>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</si>
  <si>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</si>
  <si>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</si>
  <si>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</si>
  <si>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</si>
  <si>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</si>
  <si>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</si>
  <si>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</si>
  <si>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</si>
  <si>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</si>
  <si>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</si>
  <si>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</si>
  <si>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</si>
  <si>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</si>
  <si>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</si>
  <si>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</si>
  <si>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</si>
  <si>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</si>
  <si>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</si>
  <si>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</si>
  <si>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</si>
  <si>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</si>
  <si>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</si>
  <si>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</si>
  <si>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</si>
  <si>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</si>
  <si>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</si>
  <si>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</si>
  <si>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</si>
  <si>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</si>
  <si>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</si>
  <si>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</si>
  <si>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</si>
  <si>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</si>
  <si>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</si>
  <si>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</si>
  <si>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</si>
  <si>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</si>
  <si>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</si>
  <si>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</si>
  <si>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</si>
  <si>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</si>
  <si>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</si>
  <si>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</si>
  <si>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</si>
  <si>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</si>
  <si>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</si>
  <si>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</si>
  <si>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</si>
  <si>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</si>
  <si>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</si>
  <si>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</si>
  <si>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</si>
  <si>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</si>
  <si>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</si>
  <si>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</si>
  <si>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</si>
  <si>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</si>
  <si>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</si>
  <si>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</si>
  <si>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</si>
  <si>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</si>
  <si>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</si>
  <si>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</si>
  <si>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</si>
  <si>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</si>
  <si>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</si>
  <si>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</si>
  <si>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</si>
  <si>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</si>
  <si>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</si>
  <si>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</si>
  <si>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</si>
  <si>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</si>
  <si>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</si>
  <si>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</si>
  <si>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</si>
  <si>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</si>
  <si>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</si>
  <si>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</si>
  <si>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</si>
  <si>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</si>
  <si>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</si>
  <si>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</si>
  <si>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</si>
  <si>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</si>
  <si>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</si>
  <si>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</si>
  <si>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</si>
  <si>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</si>
  <si>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</si>
  <si>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</si>
  <si>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</si>
  <si>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</si>
  <si>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</si>
  <si>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</si>
  <si>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</si>
  <si>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</si>
  <si>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</si>
  <si>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</si>
  <si>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</si>
  <si>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</si>
  <si>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</si>
  <si>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</si>
  <si>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</si>
  <si>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</si>
  <si>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</si>
  <si>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</si>
  <si>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</si>
  <si>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</si>
  <si>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</si>
  <si>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</si>
  <si>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</si>
  <si>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</si>
  <si>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</si>
  <si>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</si>
  <si>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</si>
  <si>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</si>
  <si>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</si>
  <si>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</si>
  <si>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</si>
  <si>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</si>
  <si>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</si>
  <si>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</si>
  <si>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</si>
  <si>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</si>
  <si>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</si>
  <si>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</si>
  <si>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</si>
  <si>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</si>
  <si>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</si>
  <si>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</si>
  <si>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</si>
  <si>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</si>
  <si>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</si>
  <si>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</si>
  <si>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</si>
  <si>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</si>
  <si>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</si>
  <si>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</si>
  <si>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</si>
  <si>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</si>
  <si>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</si>
  <si>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</si>
  <si>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</si>
  <si>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</si>
  <si>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</si>
  <si>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</si>
  <si>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</si>
  <si>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</si>
  <si>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</si>
  <si>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</si>
  <si>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</si>
  <si>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</si>
  <si>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</si>
  <si>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</si>
  <si>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</si>
  <si>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</si>
  <si>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</si>
  <si>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</si>
  <si>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</si>
  <si>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</si>
  <si>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</si>
  <si>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</si>
  <si>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</si>
  <si>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</si>
  <si>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</si>
  <si>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</si>
  <si>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</si>
  <si>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</si>
  <si>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</si>
  <si>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</si>
  <si>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</si>
  <si>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</si>
  <si>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</si>
  <si>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</si>
  <si>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</si>
  <si>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</si>
  <si>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</si>
  <si>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</si>
  <si>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</si>
  <si>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</si>
  <si>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</si>
  <si>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</si>
  <si>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</si>
  <si>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</si>
  <si>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</si>
  <si>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</si>
  <si>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</si>
  <si>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</si>
  <si>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</si>
  <si>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</si>
  <si>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</si>
  <si>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</si>
  <si>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</si>
  <si>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</si>
  <si>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</si>
  <si>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</si>
  <si>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</si>
  <si>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</si>
  <si>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</si>
  <si>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</si>
  <si>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</si>
  <si>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</si>
  <si>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</si>
  <si>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</si>
  <si>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</si>
  <si>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</si>
  <si>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</si>
  <si>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</si>
  <si>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</si>
  <si>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</si>
  <si>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</si>
  <si>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</si>
  <si>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</si>
  <si>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</si>
  <si>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</si>
  <si>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</si>
  <si>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</si>
  <si>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</si>
  <si>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</si>
  <si>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</si>
  <si>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</si>
  <si>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</si>
  <si>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</si>
  <si>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</si>
  <si>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</si>
  <si>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</si>
  <si>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</si>
  <si>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</si>
  <si>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</si>
  <si>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</si>
  <si>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</si>
  <si>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</si>
  <si>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</si>
  <si>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</si>
  <si>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</si>
  <si>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</si>
  <si>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</si>
  <si>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</si>
  <si>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</si>
  <si>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</si>
  <si>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</si>
  <si>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</si>
  <si>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</si>
  <si>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</si>
  <si>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</si>
  <si>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</si>
  <si>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</si>
  <si>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</si>
  <si>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</si>
  <si>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</si>
  <si>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</si>
  <si>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</si>
  <si>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</si>
  <si>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</si>
  <si>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</si>
  <si>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</si>
  <si>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</si>
  <si>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</si>
  <si>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</si>
  <si>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</si>
  <si>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</si>
  <si>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</si>
  <si>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</si>
  <si>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</si>
  <si>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</si>
  <si>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</si>
  <si>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</si>
  <si>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</si>
  <si>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</si>
  <si>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</si>
  <si>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</si>
  <si>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</si>
  <si>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</si>
  <si>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</si>
  <si>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</si>
  <si>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</si>
  <si>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</si>
  <si>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</si>
  <si>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</si>
  <si>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</si>
  <si>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</si>
  <si>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</si>
  <si>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</si>
  <si>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</si>
  <si>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</si>
  <si>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</si>
  <si>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</si>
  <si>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</si>
  <si>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</si>
  <si>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</si>
  <si>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</si>
  <si>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</si>
  <si>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</si>
  <si>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</si>
  <si>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</si>
  <si>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</si>
  <si>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</si>
  <si>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</si>
  <si>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</si>
  <si>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</si>
  <si>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</si>
  <si>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</si>
  <si>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</si>
  <si>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</si>
  <si>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</si>
  <si>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</si>
  <si>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</si>
  <si>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</si>
  <si>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</si>
  <si>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</si>
  <si>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</si>
  <si>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</si>
  <si>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</si>
  <si>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</si>
  <si>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</si>
  <si>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</si>
  <si>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</si>
  <si>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</si>
  <si>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</si>
  <si>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</si>
  <si>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</si>
  <si>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</si>
  <si>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</si>
  <si>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</si>
  <si>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</si>
  <si>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</si>
  <si>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</si>
  <si>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</si>
  <si>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</si>
  <si>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</si>
  <si>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</si>
  <si>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</si>
  <si>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</si>
  <si>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</si>
  <si>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</si>
  <si>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</si>
  <si>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</si>
  <si>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</si>
  <si>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</si>
  <si>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</si>
  <si>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</si>
  <si>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</si>
  <si>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</si>
  <si>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</si>
  <si>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</si>
  <si>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</si>
  <si>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</si>
  <si>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</si>
  <si>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</si>
  <si>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</si>
  <si>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</si>
  <si>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</si>
  <si>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</si>
  <si>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</si>
  <si>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</si>
  <si>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</si>
  <si>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</si>
  <si>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</si>
  <si>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</si>
  <si>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</si>
  <si>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</si>
  <si>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</si>
  <si>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</si>
  <si>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</si>
  <si>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</si>
  <si>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</si>
  <si>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</si>
  <si>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</si>
  <si>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</si>
  <si>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</si>
  <si>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</si>
  <si>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</si>
  <si>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</si>
  <si>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</si>
  <si>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</si>
  <si>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</si>
  <si>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</si>
  <si>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</si>
  <si>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</si>
  <si>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</si>
  <si>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</si>
  <si>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</si>
  <si>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</si>
  <si>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</si>
  <si>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</si>
  <si>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</si>
  <si>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</si>
  <si>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</si>
  <si>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</si>
  <si>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</si>
  <si>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</si>
  <si>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</si>
  <si>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</si>
  <si>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</si>
  <si>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</si>
  <si>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</si>
  <si>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</si>
  <si>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</si>
  <si>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</si>
  <si>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</si>
  <si>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</si>
  <si>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</si>
  <si>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</si>
  <si>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</si>
  <si>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</si>
  <si>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</si>
  <si>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</si>
  <si>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</si>
  <si>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</si>
  <si>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</si>
  <si>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</si>
  <si>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</si>
  <si>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</si>
  <si>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</si>
  <si>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</si>
  <si>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</si>
  <si>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</si>
  <si>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</si>
  <si>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</si>
  <si>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</si>
  <si>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</si>
  <si>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</si>
  <si>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</si>
  <si>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</si>
  <si>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</si>
  <si>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</si>
  <si>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</si>
  <si>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</si>
  <si>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</si>
  <si>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</si>
  <si>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</si>
  <si>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</si>
  <si>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</si>
  <si>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</si>
  <si>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</si>
  <si>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</si>
  <si>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</si>
  <si>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</si>
  <si>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</si>
  <si>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</si>
  <si>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</si>
  <si>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</si>
  <si>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</si>
  <si>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</si>
  <si>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</si>
  <si>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</si>
  <si>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</si>
  <si>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</si>
  <si>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</si>
  <si>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</si>
  <si>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</si>
  <si>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</si>
  <si>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</si>
  <si>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</si>
  <si>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</si>
  <si>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</si>
  <si>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</si>
  <si>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</si>
  <si>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</si>
  <si>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</si>
  <si>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</si>
  <si>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</si>
  <si>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</si>
  <si>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</si>
  <si>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</si>
  <si>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</si>
  <si>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</si>
  <si>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</si>
  <si>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</si>
  <si>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</si>
  <si>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</si>
  <si>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</si>
  <si>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</si>
  <si>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</si>
  <si>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</si>
  <si>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</si>
  <si>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</si>
  <si>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</si>
  <si>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</si>
  <si>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</si>
  <si>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</si>
  <si>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</si>
  <si>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</si>
  <si>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</si>
  <si>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</si>
  <si>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</si>
  <si>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</si>
  <si>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</si>
  <si>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</si>
  <si>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</si>
  <si>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</si>
  <si>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</si>
  <si>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</si>
  <si>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</si>
  <si>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</si>
  <si>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</si>
  <si>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</si>
  <si>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</si>
  <si>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</si>
  <si>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</si>
  <si>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</si>
  <si>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</si>
  <si>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</si>
  <si>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</si>
  <si>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</si>
  <si>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</si>
  <si>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</si>
  <si>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</si>
  <si>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</si>
  <si>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</si>
  <si>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</si>
  <si>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</si>
  <si>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</si>
  <si>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</si>
  <si>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</si>
  <si>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</si>
  <si>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</si>
  <si>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</si>
  <si>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</si>
  <si>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</si>
  <si>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</si>
  <si>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</si>
  <si>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</si>
  <si>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</si>
  <si>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</si>
  <si>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</si>
  <si>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</si>
  <si>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</si>
  <si>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</si>
  <si>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</si>
  <si>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</si>
  <si>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</si>
  <si>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</si>
  <si>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</si>
  <si>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</si>
  <si>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</si>
  <si>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</si>
  <si>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</si>
  <si>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</si>
  <si>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</si>
  <si>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</si>
  <si>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</si>
  <si>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</si>
  <si>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</si>
  <si>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</si>
  <si>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</si>
  <si>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</si>
  <si>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</si>
  <si>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</si>
  <si>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</si>
  <si>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</si>
  <si>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</si>
  <si>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</si>
  <si>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</si>
  <si>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</si>
  <si>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</si>
  <si>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</si>
  <si>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</si>
  <si>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</si>
  <si>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</si>
  <si>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</si>
  <si>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</si>
  <si>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</si>
  <si>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</si>
  <si>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</si>
  <si>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</si>
  <si>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</si>
  <si>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</si>
  <si>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</si>
  <si>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</si>
  <si>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</si>
  <si>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</si>
  <si>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</si>
  <si>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</si>
  <si>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</si>
  <si>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</si>
  <si>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</si>
  <si>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</si>
  <si>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</si>
  <si>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</si>
  <si>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</si>
  <si>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</si>
  <si>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</si>
  <si>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</si>
  <si>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</si>
  <si>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</si>
  <si>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</si>
  <si>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</si>
  <si>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</si>
  <si>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</si>
  <si>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</si>
  <si>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</si>
  <si>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</si>
  <si>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</si>
  <si>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</si>
  <si>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</si>
  <si>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</si>
  <si>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</si>
  <si>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</si>
  <si>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</si>
  <si>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</si>
  <si>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</si>
  <si>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</si>
  <si>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</si>
  <si>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</si>
  <si>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</si>
  <si>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</si>
  <si>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</si>
  <si>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</si>
  <si>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</si>
  <si>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</si>
  <si>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</si>
  <si>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</si>
  <si>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</si>
  <si>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</si>
  <si>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</si>
  <si>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</si>
  <si>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</si>
  <si>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</si>
  <si>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</si>
  <si>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</si>
  <si>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</si>
  <si>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</si>
  <si>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</si>
  <si>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</si>
  <si>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</si>
  <si>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</si>
  <si>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</si>
  <si>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</si>
  <si>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</si>
  <si>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</si>
  <si>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</si>
  <si>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</si>
  <si>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</si>
  <si>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</si>
  <si>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</si>
  <si>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</si>
  <si>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</si>
  <si>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</si>
  <si>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</si>
  <si>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</si>
  <si>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</si>
  <si>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</si>
  <si>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</si>
  <si>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</si>
  <si>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</si>
  <si>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</si>
  <si>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</si>
  <si>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</si>
  <si>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</si>
  <si>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</si>
  <si>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</si>
  <si>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</si>
  <si>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</si>
  <si>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</si>
  <si>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</si>
  <si>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</si>
  <si>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</si>
  <si>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</si>
  <si>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</si>
  <si>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</si>
  <si>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</si>
  <si>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</si>
  <si>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</si>
  <si>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</si>
  <si>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</si>
  <si>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</si>
  <si>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</si>
  <si>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</si>
  <si>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</si>
  <si>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</si>
  <si>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</si>
  <si>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</si>
  <si>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</si>
  <si>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</si>
  <si>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</si>
  <si>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</si>
  <si>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</si>
  <si>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</si>
  <si>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</si>
  <si>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</si>
  <si>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</si>
  <si>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</si>
  <si>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</si>
  <si>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</si>
  <si>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</si>
  <si>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</si>
  <si>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</si>
  <si>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</si>
  <si>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</si>
  <si>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</si>
  <si>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</si>
  <si>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</si>
  <si>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</si>
  <si>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</si>
  <si>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</si>
  <si>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</si>
  <si>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</si>
  <si>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</si>
  <si>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</si>
  <si>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</si>
  <si>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</si>
  <si>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</si>
  <si>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</si>
  <si>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</si>
  <si>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</si>
  <si>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</si>
  <si>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</si>
  <si>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</si>
  <si>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</si>
  <si>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</si>
  <si>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</si>
  <si>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</si>
  <si>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</si>
  <si>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</si>
  <si>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</si>
  <si>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</si>
  <si>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</si>
  <si>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</si>
  <si>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</si>
  <si>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</si>
  <si>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</si>
  <si>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</si>
  <si>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</si>
  <si>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</si>
  <si>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</si>
  <si>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</si>
  <si>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</si>
  <si>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</si>
  <si>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</si>
  <si>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</si>
  <si>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</si>
  <si>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</si>
  <si>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</si>
  <si>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</si>
  <si>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</si>
  <si>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</si>
  <si>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</si>
  <si>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</si>
  <si>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</si>
  <si>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</si>
  <si>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</si>
  <si>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</si>
  <si>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</si>
  <si>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</si>
  <si>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</si>
  <si>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</si>
  <si>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</si>
  <si>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</si>
  <si>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</si>
  <si>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</si>
  <si>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</si>
  <si>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</si>
  <si>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</si>
  <si>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</si>
  <si>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</si>
  <si>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</si>
  <si>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</si>
  <si>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</si>
  <si>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</si>
  <si>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</si>
  <si>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</si>
  <si>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</si>
  <si>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</si>
  <si>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</si>
  <si>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</si>
  <si>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</si>
  <si>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</si>
  <si>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</si>
  <si>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</si>
  <si>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</si>
  <si>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</si>
  <si>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</si>
  <si>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</si>
  <si>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</si>
  <si>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</si>
  <si>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</si>
  <si>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</si>
  <si>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</si>
  <si>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</si>
  <si>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</si>
  <si>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</si>
  <si>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</si>
  <si>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</si>
  <si>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</si>
  <si>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</si>
  <si>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</si>
  <si>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</si>
  <si>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</si>
  <si>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</si>
  <si>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</si>
  <si>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</si>
  <si>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</si>
  <si>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</si>
  <si>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</si>
  <si>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</si>
  <si>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</si>
  <si>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</si>
  <si>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</si>
  <si>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</si>
  <si>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</si>
  <si>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</si>
  <si>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</si>
  <si>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</si>
  <si>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</si>
  <si>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</si>
  <si>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</si>
  <si>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</si>
  <si>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</si>
  <si>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</si>
  <si>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</si>
  <si>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</si>
  <si>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</si>
  <si>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</si>
  <si>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</si>
  <si>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</si>
  <si>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</si>
  <si>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</si>
  <si>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</si>
  <si>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</si>
  <si>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</si>
  <si>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</si>
  <si>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</si>
  <si>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</si>
  <si>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</si>
  <si>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</si>
  <si>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</si>
  <si>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</si>
  <si>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</si>
  <si>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</si>
  <si>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</si>
  <si>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</si>
  <si>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</si>
  <si>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</si>
  <si>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</si>
  <si>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</si>
  <si>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</si>
  <si>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</si>
  <si>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</si>
  <si>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</si>
  <si>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</si>
  <si>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</si>
  <si>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</si>
  <si>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</si>
  <si>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</si>
  <si>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</si>
  <si>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</si>
  <si>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</si>
  <si>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</si>
  <si>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</si>
  <si>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</si>
  <si>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</si>
  <si>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</si>
  <si>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</si>
  <si>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</si>
  <si>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</si>
  <si>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</si>
  <si>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</si>
  <si>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</si>
  <si>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</si>
  <si>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</si>
  <si>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</si>
  <si>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</si>
  <si>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</si>
  <si>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</si>
  <si>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</si>
  <si>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</si>
  <si>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</si>
  <si>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</si>
  <si>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</si>
  <si>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</si>
  <si>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</si>
  <si>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</si>
  <si>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</si>
  <si>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</si>
  <si>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</si>
  <si>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</si>
  <si>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</si>
  <si>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</si>
  <si>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</si>
  <si>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</si>
  <si>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</si>
  <si>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</si>
  <si>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</si>
  <si>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</si>
  <si>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</si>
  <si>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</si>
  <si>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</si>
  <si>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</si>
  <si>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</si>
  <si>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</si>
  <si>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</si>
  <si>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</si>
  <si>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</si>
  <si>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</si>
  <si>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</si>
  <si>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</si>
  <si>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</si>
  <si>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</si>
  <si>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</si>
  <si>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</si>
  <si>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</si>
  <si>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</si>
  <si>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</si>
  <si>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</si>
  <si>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</si>
  <si>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</si>
  <si>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</si>
  <si>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</si>
  <si>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</si>
  <si>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</si>
  <si>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</si>
  <si>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</si>
  <si>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</si>
  <si>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</si>
  <si>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</si>
  <si>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</si>
  <si>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</si>
  <si>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</si>
  <si>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</si>
  <si>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</si>
  <si>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</si>
  <si>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</si>
  <si>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</si>
  <si>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</si>
  <si>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</si>
  <si>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</si>
  <si>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</si>
  <si>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</si>
  <si>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</si>
  <si>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</si>
  <si>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</si>
  <si>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</si>
  <si>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</si>
  <si>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</si>
  <si>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</si>
  <si>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</si>
  <si>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</si>
  <si>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</si>
  <si>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</si>
  <si>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</si>
  <si>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</si>
  <si>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</si>
  <si>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</si>
  <si>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</si>
  <si>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</si>
  <si>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</si>
  <si>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</si>
  <si>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</si>
  <si>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</si>
  <si>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</si>
  <si>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</si>
  <si>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</si>
  <si>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</si>
  <si>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</si>
  <si>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</si>
  <si>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</si>
  <si>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</si>
  <si>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</si>
  <si>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</si>
  <si>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</si>
  <si>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</si>
  <si>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</si>
  <si>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</si>
  <si>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</si>
  <si>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</si>
  <si>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</si>
  <si>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</si>
  <si>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</si>
  <si>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</si>
  <si>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</si>
  <si>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</si>
  <si>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</si>
  <si>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</si>
  <si>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</si>
  <si>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</si>
  <si>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</si>
  <si>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</si>
  <si>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</si>
  <si>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</si>
  <si>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</si>
  <si>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</si>
  <si>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</si>
  <si>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</si>
  <si>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</si>
  <si>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</si>
  <si>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</si>
  <si>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</si>
  <si>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</si>
  <si>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</si>
  <si>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</si>
  <si>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</si>
  <si>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</si>
  <si>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</si>
  <si>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</si>
  <si>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</si>
  <si>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</si>
  <si>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</si>
  <si>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</si>
  <si>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</si>
  <si>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</si>
  <si>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</si>
  <si>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</si>
  <si>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</si>
  <si>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</si>
  <si>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</si>
  <si>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</si>
  <si>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</si>
  <si>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</si>
  <si>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</si>
  <si>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</si>
  <si>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</si>
  <si>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</si>
  <si>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</si>
  <si>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</si>
  <si>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</si>
  <si>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</si>
  <si>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</si>
  <si>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</si>
  <si>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</si>
  <si>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</si>
  <si>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</si>
  <si>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</si>
  <si>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</si>
  <si>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</si>
  <si>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</si>
  <si>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</si>
  <si>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</si>
  <si>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</si>
  <si>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</si>
  <si>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</si>
  <si>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</si>
  <si>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</si>
  <si>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</si>
  <si>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</si>
  <si>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</si>
  <si>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</si>
  <si>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</si>
  <si>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</si>
  <si>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</si>
  <si>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</si>
  <si>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</si>
  <si>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</si>
  <si>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</si>
  <si>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</si>
  <si>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</si>
  <si>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</si>
  <si>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</si>
  <si>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</si>
  <si>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</si>
  <si>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</si>
  <si>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</si>
  <si>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</si>
  <si>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</si>
  <si>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</si>
  <si>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</si>
  <si>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</si>
  <si>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</si>
  <si>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</si>
  <si>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</si>
  <si>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</si>
  <si>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</si>
  <si>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</si>
  <si>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</si>
  <si>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</si>
  <si>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</si>
  <si>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</si>
  <si>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</si>
  <si>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</si>
  <si>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</si>
  <si>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</si>
  <si>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</si>
  <si>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</si>
  <si>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</si>
  <si>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</si>
  <si>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</si>
  <si>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</si>
  <si>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</si>
  <si>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</si>
  <si>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</si>
  <si>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</si>
  <si>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</si>
  <si>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</si>
  <si>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</si>
  <si>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</si>
  <si>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</si>
  <si>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</si>
  <si>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</si>
  <si>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</si>
  <si>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</si>
  <si>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</si>
  <si>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</si>
  <si>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</si>
  <si>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</si>
  <si>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</si>
  <si>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</si>
  <si>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</si>
  <si>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</si>
  <si>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</si>
  <si>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</si>
  <si>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</si>
  <si>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</si>
  <si>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</si>
  <si>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</si>
  <si>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</si>
  <si>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</si>
  <si>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</si>
  <si>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</si>
  <si>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</si>
  <si>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</si>
  <si>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</si>
  <si>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</si>
  <si>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</si>
  <si>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</si>
  <si>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</si>
  <si>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</si>
  <si>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</si>
  <si>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</si>
  <si>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</si>
  <si>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</si>
  <si>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</si>
  <si>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</si>
  <si>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</si>
  <si>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</si>
  <si>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</si>
  <si>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</si>
  <si>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</si>
  <si>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</si>
  <si>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</si>
  <si>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</si>
  <si>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</si>
  <si>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</si>
  <si>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</si>
  <si>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</si>
  <si>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</si>
  <si>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</si>
  <si>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</si>
  <si>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</si>
  <si>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</si>
  <si>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</si>
  <si>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</si>
  <si>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</si>
  <si>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</si>
  <si>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</si>
  <si>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</si>
  <si>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</si>
  <si>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</si>
  <si>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</si>
  <si>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</si>
  <si>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</si>
  <si>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</si>
  <si>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</si>
  <si>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</si>
  <si>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</si>
  <si>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</si>
  <si>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</si>
  <si>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</si>
  <si>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</si>
  <si>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</si>
  <si>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</si>
  <si>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</si>
  <si>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</si>
  <si>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</si>
  <si>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</si>
  <si>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</si>
  <si>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</si>
  <si>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</si>
  <si>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</si>
  <si>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</si>
  <si>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</si>
  <si>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</si>
  <si>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</si>
  <si>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</si>
  <si>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</si>
  <si>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</si>
  <si>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</si>
  <si>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</si>
  <si>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</si>
  <si>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</si>
  <si>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</si>
  <si>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</si>
  <si>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</si>
  <si>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</si>
  <si>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</si>
  <si>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</si>
  <si>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</si>
  <si>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</si>
  <si>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</si>
  <si>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</si>
  <si>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</si>
  <si>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</si>
  <si>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</si>
  <si>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</si>
  <si>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</si>
  <si>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</si>
  <si>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</si>
  <si>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</si>
  <si>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</si>
  <si>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</si>
  <si>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</si>
  <si>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</si>
  <si>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</si>
  <si>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</si>
  <si>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</si>
  <si>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</si>
  <si>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</si>
  <si>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</si>
  <si>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</si>
  <si>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</si>
  <si>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</si>
  <si>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</si>
  <si>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</si>
  <si>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</si>
  <si>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</si>
  <si>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</si>
  <si>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</si>
  <si>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</si>
  <si>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</si>
  <si>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</si>
  <si>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</si>
  <si>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</si>
  <si>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</si>
  <si>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</si>
  <si>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</si>
  <si>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</si>
  <si>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</si>
  <si>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</si>
  <si>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</si>
  <si>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</si>
  <si>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</si>
  <si>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</si>
  <si>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</si>
  <si>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</si>
  <si>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</si>
  <si>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</si>
  <si>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</si>
  <si>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</si>
  <si>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</si>
  <si>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</si>
  <si>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</si>
  <si>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</si>
  <si>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</si>
  <si>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</si>
  <si>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</si>
  <si>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</si>
  <si>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</si>
  <si>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</si>
  <si>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</si>
  <si>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</si>
  <si>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</si>
  <si>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</si>
  <si>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</si>
  <si>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</si>
  <si>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</si>
  <si>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</si>
  <si>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</si>
  <si>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</si>
  <si>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</si>
  <si>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</si>
  <si>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</si>
  <si>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</si>
  <si>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</si>
  <si>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</si>
  <si>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</si>
  <si>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</si>
  <si>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</si>
  <si>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</si>
  <si>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</si>
  <si>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</si>
  <si>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</si>
  <si>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</si>
  <si>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</si>
  <si>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</si>
  <si>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</si>
  <si>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</si>
  <si>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</si>
  <si>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</si>
  <si>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</si>
  <si>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</si>
  <si>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</si>
  <si>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</si>
  <si>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</si>
  <si>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</si>
  <si>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</si>
  <si>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</si>
  <si>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</si>
  <si>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</si>
  <si>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</si>
  <si>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</si>
  <si>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</si>
  <si>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</si>
  <si>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</si>
  <si>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</si>
  <si>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</si>
  <si>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</si>
  <si>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</si>
  <si>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</si>
  <si>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</si>
  <si>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</si>
  <si>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</si>
  <si>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</si>
  <si>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</si>
  <si>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</si>
  <si>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</si>
  <si>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</si>
  <si>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</si>
  <si>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</si>
  <si>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</si>
  <si>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</si>
  <si>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</si>
  <si>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</si>
  <si>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</si>
  <si>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</si>
  <si>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</si>
  <si>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</si>
  <si>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</si>
  <si>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</si>
  <si>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</si>
  <si>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</si>
  <si>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</si>
  <si>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</si>
  <si>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</si>
  <si>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</si>
  <si>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</si>
  <si>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</si>
  <si>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</si>
  <si>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</si>
  <si>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</si>
  <si>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</si>
  <si>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</si>
  <si>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</si>
  <si>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</si>
  <si>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</si>
  <si>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</si>
  <si>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</si>
  <si>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</si>
  <si>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</si>
  <si>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</si>
  <si>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</si>
  <si>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</si>
  <si>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</si>
  <si>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</si>
  <si>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</si>
  <si>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</si>
  <si>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</si>
  <si>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</si>
  <si>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</si>
  <si>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</si>
  <si>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</si>
  <si>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</si>
  <si>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</si>
  <si>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</si>
  <si>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</si>
  <si>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</si>
  <si>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</si>
  <si>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</si>
  <si>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</si>
  <si>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</si>
  <si>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</si>
  <si>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</si>
  <si>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</si>
  <si>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</si>
  <si>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</si>
  <si>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</si>
  <si>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</si>
  <si>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</si>
  <si>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</si>
  <si>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</si>
  <si>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</si>
  <si>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</si>
  <si>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</si>
  <si>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</si>
  <si>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</si>
  <si>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</si>
  <si>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</si>
  <si>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</si>
  <si>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</si>
  <si>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</si>
  <si>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</si>
  <si>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</si>
  <si>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</si>
  <si>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</si>
  <si>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</si>
  <si>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</si>
  <si>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</si>
  <si>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</si>
  <si>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</si>
  <si>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</si>
  <si>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</si>
  <si>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</si>
  <si>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</si>
  <si>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</si>
  <si>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</si>
  <si>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</si>
  <si>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</si>
  <si>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</si>
  <si>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</si>
  <si>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</si>
  <si>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</si>
  <si>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</si>
  <si>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</si>
  <si>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</si>
  <si>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</si>
  <si>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</si>
  <si>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</si>
  <si>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</si>
  <si>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</si>
  <si>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</si>
  <si>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</si>
  <si>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</si>
  <si>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</si>
  <si>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</si>
  <si>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</si>
  <si>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</si>
  <si>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</si>
  <si>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</si>
  <si>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</si>
  <si>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</si>
  <si>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</si>
  <si>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</si>
  <si>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</si>
  <si>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</si>
  <si>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</si>
  <si>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</si>
  <si>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</si>
  <si>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</si>
  <si>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</si>
  <si>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</si>
  <si>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</si>
  <si>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</si>
  <si>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</si>
  <si>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</si>
  <si>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</si>
  <si>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</si>
  <si>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</si>
  <si>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</si>
  <si>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</si>
  <si>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</si>
  <si>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</si>
  <si>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</si>
  <si>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</si>
  <si>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</si>
  <si>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</si>
  <si>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</si>
  <si>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</si>
  <si>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</si>
  <si>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</si>
  <si>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</si>
  <si>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</si>
  <si>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</si>
  <si>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</si>
  <si>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</si>
  <si>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</si>
  <si>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</si>
  <si>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</si>
  <si>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</si>
  <si>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</si>
  <si>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</si>
  <si>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</si>
  <si>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</si>
  <si>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</si>
  <si>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</si>
  <si>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</si>
  <si>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</si>
  <si>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</si>
  <si>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</si>
  <si>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</si>
  <si>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</si>
  <si>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</si>
  <si>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</si>
  <si>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</si>
  <si>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</si>
  <si>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</si>
  <si>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</si>
  <si>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</si>
  <si>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</si>
  <si>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</si>
  <si>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</si>
  <si>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</si>
  <si>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</si>
  <si>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</si>
  <si>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</si>
  <si>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</si>
  <si>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</si>
  <si>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</si>
  <si>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</si>
  <si>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</si>
  <si>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</si>
  <si>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</si>
  <si>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</si>
  <si>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</si>
  <si>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</si>
  <si>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</si>
  <si>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</si>
  <si>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</si>
  <si>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</si>
  <si>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</si>
  <si>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</si>
  <si>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</si>
  <si>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</si>
  <si>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</si>
  <si>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</si>
  <si>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</si>
  <si>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</si>
  <si>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</si>
  <si>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</si>
  <si>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</si>
  <si>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</si>
  <si>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</si>
  <si>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</si>
  <si>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</si>
  <si>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</si>
  <si>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</si>
  <si>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</si>
  <si>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</si>
  <si>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</si>
  <si>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</si>
  <si>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</si>
  <si>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</si>
  <si>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</si>
  <si>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</si>
  <si>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</si>
  <si>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</si>
  <si>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</si>
  <si>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</si>
  <si>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</si>
  <si>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</si>
  <si>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</si>
  <si>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</si>
  <si>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</si>
  <si>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</si>
  <si>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</si>
  <si>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</si>
  <si>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</si>
  <si>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</si>
  <si>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</si>
  <si>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</si>
  <si>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</si>
  <si>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</si>
  <si>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</si>
  <si>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</si>
  <si>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</si>
  <si>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</si>
  <si>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</si>
  <si>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</si>
  <si>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</si>
  <si>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</si>
  <si>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</si>
  <si>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</si>
  <si>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</si>
  <si>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</si>
  <si>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</si>
  <si>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</si>
  <si>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</si>
  <si>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</si>
  <si>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</si>
  <si>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</si>
  <si>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</si>
  <si>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</si>
  <si>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</si>
  <si>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</si>
  <si>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</si>
  <si>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</si>
  <si>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</si>
  <si>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</si>
  <si>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</si>
  <si>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</si>
  <si>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</si>
  <si>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</si>
  <si>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</si>
  <si>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</si>
  <si>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</si>
  <si>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</si>
  <si>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</si>
  <si>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</si>
  <si>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</si>
  <si>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</si>
  <si>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</si>
  <si>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</si>
  <si>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</si>
  <si>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</si>
  <si>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</si>
  <si>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</si>
  <si>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</si>
  <si>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</si>
  <si>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</si>
  <si>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</si>
  <si>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</si>
  <si>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</si>
  <si>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</si>
  <si>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</si>
  <si>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</si>
  <si>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</si>
  <si>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</si>
  <si>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</si>
  <si>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</si>
  <si>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</si>
  <si>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</si>
  <si>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</si>
  <si>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</si>
  <si>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</si>
  <si>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</si>
  <si>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</si>
  <si>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</si>
  <si>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</si>
  <si>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</si>
  <si>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</si>
  <si>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</si>
  <si>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</si>
  <si>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</si>
  <si>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</si>
  <si>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</si>
  <si>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</si>
  <si>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</si>
  <si>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</si>
  <si>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</si>
  <si>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</si>
  <si>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</si>
  <si>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</si>
  <si>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</si>
  <si>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</si>
  <si>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</si>
  <si>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</si>
  <si>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</si>
  <si>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</si>
  <si>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</si>
  <si>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</si>
  <si>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</si>
  <si>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</si>
  <si>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</si>
  <si>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</si>
  <si>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</si>
  <si>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</si>
  <si>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</si>
  <si>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</si>
  <si>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</si>
  <si>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</si>
  <si>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</si>
  <si>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</si>
  <si>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</si>
  <si>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</si>
  <si>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</si>
  <si>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</si>
  <si>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</si>
  <si>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</si>
  <si>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</si>
  <si>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</si>
  <si>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</si>
  <si>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</si>
  <si>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</si>
  <si>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</si>
  <si>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</si>
  <si>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</si>
  <si>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</si>
  <si>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</si>
  <si>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</si>
  <si>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</si>
  <si>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</si>
  <si>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</si>
  <si>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</si>
  <si>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</si>
  <si>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</si>
  <si>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</si>
  <si>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</si>
  <si>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</si>
  <si>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</si>
  <si>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</si>
  <si>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</si>
  <si>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</si>
  <si>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</si>
  <si>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</si>
  <si>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</si>
  <si>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</si>
  <si>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</si>
  <si>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</si>
  <si>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</si>
  <si>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</si>
  <si>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</si>
  <si>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</si>
  <si>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</si>
  <si>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</si>
  <si>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</si>
  <si>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</si>
  <si>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</si>
  <si>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</si>
  <si>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</si>
  <si>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</si>
  <si>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</si>
  <si>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</si>
  <si>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</si>
  <si>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</si>
  <si>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</si>
  <si>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</si>
  <si>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</si>
  <si>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</si>
  <si>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</si>
  <si>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</si>
  <si>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</si>
  <si>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</si>
  <si>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</si>
  <si>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</si>
  <si>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</si>
  <si>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</si>
  <si>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</si>
  <si>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</si>
  <si>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</si>
  <si>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</si>
  <si>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</si>
  <si>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</si>
  <si>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</si>
  <si>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</si>
  <si>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</si>
  <si>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</si>
  <si>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</si>
  <si>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</si>
  <si>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</si>
  <si>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</si>
  <si>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</si>
  <si>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</si>
  <si>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</si>
  <si>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</si>
  <si>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</si>
  <si>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</si>
  <si>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</si>
  <si>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</si>
  <si>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</si>
  <si>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</si>
  <si>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</si>
  <si>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</si>
  <si>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</si>
  <si>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</si>
  <si>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</si>
  <si>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</si>
  <si>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</si>
  <si>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</si>
  <si>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</si>
  <si>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</si>
  <si>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</si>
  <si>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</si>
  <si>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</si>
  <si>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</si>
  <si>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</si>
  <si>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</si>
  <si>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</si>
  <si>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</si>
  <si>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</si>
  <si>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</si>
  <si>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</si>
  <si>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</si>
  <si>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</si>
  <si>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</si>
  <si>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</si>
  <si>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</si>
  <si>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</si>
  <si>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</si>
  <si>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</si>
  <si>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</si>
  <si>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</si>
  <si>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</si>
  <si>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</si>
  <si>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</si>
  <si>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</si>
  <si>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</si>
  <si>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</si>
  <si>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</si>
  <si>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</si>
  <si>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</si>
  <si>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</si>
  <si>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</si>
  <si>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</si>
  <si>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</si>
  <si>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</si>
  <si>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</si>
  <si>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</si>
  <si>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</si>
  <si>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</si>
  <si>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</si>
  <si>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</si>
  <si>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</si>
  <si>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</si>
  <si>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</si>
  <si>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</si>
  <si>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</si>
  <si>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</si>
  <si>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</si>
  <si>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</si>
  <si>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</si>
  <si>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</si>
  <si>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</si>
  <si>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</si>
  <si>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</si>
  <si>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</si>
  <si>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</si>
  <si>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</si>
  <si>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</si>
  <si>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</si>
  <si>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</si>
  <si>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</si>
  <si>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</si>
  <si>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</si>
  <si>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</si>
  <si>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</si>
  <si>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</si>
  <si>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</si>
  <si>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</si>
  <si>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</si>
  <si>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</si>
  <si>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</si>
  <si>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</si>
  <si>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</si>
  <si>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</si>
  <si>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</si>
  <si>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</si>
  <si>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</si>
  <si>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</si>
  <si>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</si>
  <si>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</si>
  <si>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</si>
  <si>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</si>
  <si>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</si>
  <si>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</si>
  <si>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</si>
  <si>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</si>
  <si>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</si>
  <si>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</si>
  <si>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</si>
  <si>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</si>
  <si>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</si>
  <si>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</si>
  <si>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</si>
  <si>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</si>
  <si>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</si>
  <si>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</si>
  <si>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</si>
  <si>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</si>
  <si>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</si>
  <si>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</si>
  <si>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</si>
  <si>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</si>
  <si>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</si>
  <si>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</si>
  <si>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</si>
  <si>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</si>
  <si>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</si>
  <si>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</si>
  <si>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</si>
  <si>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</si>
  <si>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</si>
  <si>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</si>
  <si>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</si>
  <si>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</si>
  <si>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</si>
  <si>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</si>
  <si>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</si>
  <si>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</si>
  <si>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</si>
  <si>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</si>
  <si>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</si>
  <si>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</si>
  <si>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</si>
  <si>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</si>
  <si>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</si>
  <si>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</si>
  <si>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</si>
  <si>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</si>
  <si>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</si>
  <si>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</si>
  <si>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</si>
  <si>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</si>
  <si>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</si>
  <si>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</si>
  <si>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</si>
  <si>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</si>
  <si>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</si>
  <si>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</si>
  <si>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</si>
  <si>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</si>
  <si>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</si>
  <si>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</si>
  <si>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</si>
  <si>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</si>
  <si>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</si>
  <si>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</si>
  <si>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</si>
  <si>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</si>
  <si>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</si>
  <si>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</si>
  <si>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</si>
  <si>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</si>
  <si>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</si>
  <si>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</si>
  <si>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</si>
  <si>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</si>
  <si>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</si>
  <si>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</si>
  <si>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</si>
  <si>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</si>
  <si>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</si>
  <si>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</si>
  <si>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</si>
  <si>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</si>
  <si>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</si>
  <si>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</si>
  <si>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</si>
  <si>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</si>
  <si>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</si>
  <si>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</si>
  <si>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</si>
  <si>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</si>
  <si>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</si>
  <si>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</si>
  <si>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</si>
  <si>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</si>
  <si>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</si>
  <si>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</si>
  <si>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</si>
  <si>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</si>
  <si>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</si>
  <si>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</si>
  <si>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</si>
  <si>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</si>
  <si>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</si>
  <si>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</si>
  <si>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</si>
  <si>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</si>
  <si>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</si>
  <si>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</si>
  <si>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</si>
  <si>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</si>
  <si>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</si>
  <si>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</si>
  <si>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</si>
  <si>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</si>
  <si>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</si>
  <si>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</si>
  <si>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</si>
  <si>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</si>
  <si>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</si>
  <si>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</si>
  <si>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</si>
  <si>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</si>
  <si>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</si>
  <si>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</si>
  <si>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</si>
  <si>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</si>
  <si>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</si>
  <si>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</si>
  <si>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</si>
  <si>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</si>
  <si>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</si>
  <si>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</si>
  <si>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</si>
  <si>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</si>
  <si>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</si>
  <si>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</si>
  <si>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</si>
  <si>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</si>
  <si>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</si>
  <si>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</si>
  <si>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</si>
  <si>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</si>
  <si>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</si>
  <si>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</si>
  <si>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</si>
  <si>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</si>
  <si>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</si>
  <si>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</si>
  <si>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</si>
  <si>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</si>
  <si>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</si>
  <si>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</si>
  <si>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</si>
  <si>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</si>
  <si>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</si>
  <si>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</si>
  <si>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</si>
  <si>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</si>
  <si>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</si>
  <si>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</si>
  <si>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</si>
  <si>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</si>
  <si>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</si>
  <si>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</si>
  <si>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</si>
  <si>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</si>
  <si>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</si>
  <si>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</si>
  <si>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</si>
  <si>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</si>
  <si>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</si>
  <si>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</si>
  <si>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</si>
  <si>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</si>
  <si>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</si>
  <si>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</si>
  <si>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</si>
  <si>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</si>
  <si>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</si>
  <si>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</si>
  <si>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</si>
  <si>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</si>
  <si>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</si>
  <si>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</si>
  <si>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</si>
  <si>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</si>
  <si>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</si>
  <si>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</si>
  <si>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</si>
  <si>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</si>
  <si>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</si>
  <si>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</si>
  <si>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</si>
  <si>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</si>
  <si>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</si>
  <si>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</si>
  <si>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</si>
  <si>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</si>
  <si>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</si>
  <si>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</si>
  <si>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</si>
  <si>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</si>
  <si>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</si>
  <si>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</si>
  <si>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</si>
  <si>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</si>
  <si>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</si>
  <si>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</si>
  <si>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</si>
  <si>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</si>
  <si>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</si>
  <si>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</si>
  <si>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</si>
  <si>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</si>
  <si>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</si>
  <si>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</si>
  <si>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</si>
  <si>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</si>
  <si>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</si>
  <si>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</si>
  <si>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</si>
  <si>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</si>
  <si>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</si>
  <si>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</si>
  <si>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</si>
  <si>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</si>
  <si>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</si>
  <si>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</si>
  <si>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</si>
  <si>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</si>
  <si>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</si>
  <si>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</si>
  <si>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</si>
  <si>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</si>
  <si>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</si>
  <si>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</si>
  <si>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</si>
  <si>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</si>
  <si>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</si>
  <si>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</si>
  <si>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</si>
  <si>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</si>
  <si>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</si>
  <si>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</si>
  <si>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</si>
  <si>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</si>
  <si>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</si>
  <si>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</si>
  <si>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</si>
  <si>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</si>
  <si>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</si>
  <si>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</si>
  <si>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</si>
  <si>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</si>
  <si>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</si>
  <si>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</si>
  <si>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</si>
  <si>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</si>
  <si>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</si>
  <si>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</si>
  <si>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</si>
  <si>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</si>
  <si>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</si>
  <si>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</si>
  <si>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</si>
  <si>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</si>
  <si>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</si>
  <si>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</si>
  <si>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</si>
  <si>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</si>
  <si>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</si>
  <si>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</si>
  <si>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</si>
  <si>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</si>
  <si>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</si>
  <si>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</si>
  <si>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</si>
  <si>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</si>
  <si>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</si>
  <si>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</si>
  <si>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</si>
  <si>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</si>
  <si>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</si>
  <si>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</si>
  <si>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</si>
  <si>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</si>
  <si>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</si>
  <si>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</si>
  <si>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</si>
  <si>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</si>
  <si>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</si>
  <si>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</si>
  <si>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</si>
  <si>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</si>
  <si>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</si>
  <si>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</si>
  <si>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</si>
  <si>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</si>
  <si>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</si>
  <si>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</si>
  <si>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</si>
  <si>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</si>
  <si>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</si>
  <si>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</si>
  <si>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</si>
  <si>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</si>
  <si>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</si>
  <si>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</si>
  <si>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</si>
  <si>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</si>
  <si>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</si>
  <si>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</si>
  <si>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</si>
  <si>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</si>
  <si>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</si>
  <si>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</si>
  <si>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</si>
  <si>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</si>
  <si>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</si>
  <si>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</si>
  <si>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</si>
  <si>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</si>
  <si>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</si>
  <si>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</si>
  <si>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</si>
  <si>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</si>
  <si>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</si>
  <si>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</si>
  <si>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</si>
  <si>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</si>
  <si>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</si>
  <si>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</si>
  <si>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</si>
  <si>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</si>
  <si>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</si>
  <si>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</si>
  <si>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</si>
  <si>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</si>
  <si>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</si>
  <si>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</si>
  <si>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</si>
  <si>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</si>
  <si>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</si>
  <si>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</si>
  <si>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</si>
  <si>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</si>
  <si>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</si>
  <si>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</si>
  <si>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</si>
  <si>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</si>
  <si>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</si>
  <si>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</si>
  <si>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</si>
  <si>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</si>
  <si>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</si>
  <si>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</si>
  <si>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</si>
  <si>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</si>
  <si>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</si>
  <si>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</si>
  <si>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</si>
  <si>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</si>
  <si>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</si>
  <si>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</si>
  <si>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</si>
  <si>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</si>
  <si>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</si>
  <si>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</si>
  <si>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</si>
  <si>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</si>
  <si>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</si>
  <si>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</si>
  <si>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</si>
  <si>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</si>
  <si>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</si>
  <si>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</si>
  <si>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</si>
  <si>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</si>
  <si>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</si>
  <si>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</si>
  <si>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</si>
  <si>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</si>
  <si>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</si>
  <si>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</si>
  <si>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</si>
  <si>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</si>
  <si>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</si>
  <si>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</si>
  <si>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</si>
  <si>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</si>
  <si>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</si>
  <si>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</si>
  <si>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</si>
  <si>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</si>
  <si>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</si>
  <si>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</si>
  <si>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</si>
  <si>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</si>
  <si>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</si>
  <si>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</si>
  <si>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</si>
  <si>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</si>
  <si>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</si>
  <si>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</si>
  <si>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</si>
  <si>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</si>
  <si>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</si>
  <si>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</si>
  <si>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</si>
  <si>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</si>
  <si>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</si>
  <si>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</si>
  <si>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</si>
  <si>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</si>
  <si>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</si>
  <si>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</si>
  <si>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</si>
  <si>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</si>
  <si>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</si>
  <si>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</si>
  <si>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</si>
  <si>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</si>
  <si>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</si>
  <si>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</si>
  <si>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</si>
  <si>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</si>
  <si>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</si>
  <si>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</si>
  <si>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</si>
  <si>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</si>
  <si>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</si>
  <si>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</si>
  <si>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</si>
  <si>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</si>
  <si>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</si>
  <si>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</si>
  <si>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</si>
  <si>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</si>
  <si>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</si>
  <si>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</si>
  <si>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</si>
  <si>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</si>
  <si>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</si>
  <si>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</si>
  <si>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</si>
  <si>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</si>
  <si>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</si>
  <si>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</si>
  <si>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</si>
  <si>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</si>
  <si>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</si>
  <si>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</si>
  <si>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</si>
  <si>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</si>
  <si>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</si>
  <si>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</si>
  <si>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</si>
  <si>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</si>
  <si>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</si>
  <si>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</si>
  <si>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</si>
  <si>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</si>
  <si>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</si>
  <si>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</si>
  <si>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</si>
  <si>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</si>
  <si>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</si>
  <si>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</si>
  <si>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</si>
  <si>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</si>
  <si>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</si>
  <si>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</si>
  <si>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</si>
  <si>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</si>
  <si>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</si>
  <si>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</si>
  <si>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</si>
  <si>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</si>
  <si>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</si>
  <si>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</si>
  <si>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</si>
  <si>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</si>
  <si>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</si>
  <si>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</si>
  <si>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</si>
  <si>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</si>
  <si>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</si>
  <si>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</si>
  <si>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</si>
  <si>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</si>
  <si>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</si>
  <si>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</si>
  <si>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</si>
  <si>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</si>
  <si>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</si>
  <si>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</si>
  <si>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</si>
  <si>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</si>
  <si>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</si>
  <si>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</si>
  <si>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</si>
  <si>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</si>
  <si>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</si>
  <si>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</si>
  <si>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</si>
  <si>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</si>
  <si>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</si>
  <si>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</si>
  <si>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</si>
  <si>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</si>
  <si>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</si>
  <si>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</si>
  <si>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</si>
  <si>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</si>
  <si>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</si>
  <si>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</si>
  <si>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</si>
  <si>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</si>
  <si>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</si>
  <si>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</si>
  <si>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</si>
  <si>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</si>
  <si>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</si>
  <si>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</si>
  <si>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</si>
  <si>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</si>
  <si>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</si>
  <si>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</si>
  <si>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</si>
  <si>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</si>
  <si>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</si>
  <si>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</si>
  <si>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</si>
  <si>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</si>
  <si>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</si>
  <si>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</si>
  <si>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</si>
  <si>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</si>
  <si>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</si>
  <si>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</si>
  <si>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</si>
  <si>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</si>
  <si>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</si>
  <si>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</si>
  <si>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</si>
  <si>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</si>
  <si>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</si>
  <si>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</si>
  <si>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</si>
  <si>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</si>
  <si>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</si>
  <si>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</si>
  <si>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</si>
  <si>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</si>
  <si>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</si>
  <si>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</si>
  <si>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</si>
  <si>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</si>
  <si>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</si>
  <si>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</si>
  <si>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</si>
  <si>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</si>
  <si>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</si>
  <si>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</si>
  <si>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</si>
  <si>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</si>
  <si>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</si>
  <si>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</si>
  <si>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</si>
  <si>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</si>
  <si>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</si>
  <si>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</si>
  <si>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</si>
  <si>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</si>
  <si>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</si>
  <si>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</si>
  <si>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</si>
  <si>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</si>
  <si>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</si>
  <si>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</si>
  <si>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</si>
  <si>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</si>
  <si>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</si>
  <si>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</si>
  <si>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</si>
  <si>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</si>
  <si>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</si>
  <si>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</si>
  <si>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</si>
  <si>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</si>
  <si>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</si>
  <si>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</si>
  <si>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</si>
  <si>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</si>
  <si>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</si>
  <si>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</si>
  <si>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</si>
  <si>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</si>
  <si>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</si>
  <si>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</si>
  <si>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</si>
  <si>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</si>
  <si>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</si>
  <si>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</si>
  <si>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</si>
  <si>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</si>
  <si>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</si>
  <si>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</si>
  <si>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</si>
  <si>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</si>
  <si>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</si>
  <si>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</si>
  <si>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</si>
  <si>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</si>
  <si>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</si>
  <si>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</si>
  <si>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</si>
  <si>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</si>
  <si>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</si>
  <si>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</si>
  <si>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</si>
  <si>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</si>
  <si>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</si>
  <si>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</si>
  <si>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</si>
  <si>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</si>
  <si>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</si>
  <si>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</si>
  <si>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</si>
  <si>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</si>
  <si>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</si>
  <si>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</si>
  <si>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</si>
  <si>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</si>
  <si>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</si>
  <si>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</si>
  <si>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</si>
  <si>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</si>
  <si>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</si>
  <si>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</si>
  <si>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</si>
  <si>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</si>
  <si>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</si>
  <si>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</si>
  <si>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</si>
  <si>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</si>
  <si>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</si>
  <si>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</si>
  <si>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</si>
  <si>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</si>
  <si>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</si>
  <si>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</si>
  <si>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</si>
  <si>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</si>
  <si>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</si>
  <si>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</si>
  <si>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</si>
  <si>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</si>
  <si>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</si>
  <si>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</si>
  <si>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</si>
  <si>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</si>
  <si>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</si>
  <si>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</si>
  <si>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</si>
  <si>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</si>
  <si>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</si>
  <si>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</si>
  <si>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</si>
  <si>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</si>
  <si>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</si>
  <si>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</si>
  <si>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</si>
  <si>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</si>
  <si>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</si>
  <si>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</si>
  <si>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</si>
  <si>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</si>
  <si>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</si>
  <si>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</si>
  <si>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</si>
  <si>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</si>
  <si>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</si>
  <si>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</si>
  <si>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</si>
  <si>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</si>
  <si>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</si>
  <si>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</si>
  <si>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</si>
  <si>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</si>
  <si>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</si>
  <si>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</si>
  <si>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</si>
  <si>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</si>
  <si>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</si>
  <si>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</si>
  <si>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</si>
  <si>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</si>
  <si>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</si>
  <si>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</si>
  <si>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</si>
  <si>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</si>
  <si>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</si>
  <si>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</si>
  <si>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</si>
  <si>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</si>
  <si>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</si>
  <si>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</si>
  <si>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</si>
  <si>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</si>
  <si>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</si>
  <si>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</si>
  <si>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</si>
  <si>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</si>
  <si>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</si>
  <si>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</si>
  <si>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</si>
  <si>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</si>
  <si>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</si>
  <si>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</si>
  <si>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</si>
  <si>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</si>
  <si>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</si>
  <si>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</si>
  <si>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</si>
  <si>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</si>
  <si>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</si>
  <si>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</si>
  <si>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</si>
  <si>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</si>
  <si>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</si>
  <si>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</si>
  <si>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</si>
  <si>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</si>
  <si>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</si>
  <si>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</si>
  <si>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</si>
  <si>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</si>
  <si>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</si>
  <si>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</si>
  <si>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</si>
  <si>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</si>
  <si>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</si>
  <si>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</si>
  <si>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</si>
  <si>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</si>
  <si>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</si>
  <si>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</si>
  <si>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</si>
  <si>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</si>
  <si>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</si>
  <si>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</si>
  <si>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</si>
  <si>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</si>
  <si>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</si>
  <si>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</si>
  <si>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</si>
  <si>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</si>
  <si>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</si>
  <si>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</si>
  <si>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</si>
  <si>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</si>
  <si>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</si>
  <si>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</si>
  <si>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</si>
  <si>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</si>
  <si>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</si>
  <si>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</si>
  <si>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</si>
  <si>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</si>
  <si>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</si>
  <si>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</si>
  <si>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</si>
  <si>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</si>
  <si>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</si>
  <si>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</si>
  <si>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</si>
  <si>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</si>
  <si>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</si>
  <si>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</si>
  <si>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</si>
  <si>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</si>
  <si>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</si>
  <si>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</si>
  <si>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</si>
  <si>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</si>
  <si>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</si>
  <si>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</si>
  <si>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</si>
  <si>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</si>
  <si>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</si>
  <si>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</si>
  <si>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</si>
  <si>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</si>
  <si>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</si>
  <si>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</si>
  <si>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</si>
  <si>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</si>
  <si>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</si>
  <si>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</si>
  <si>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</si>
  <si>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</si>
  <si>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</si>
  <si>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</si>
  <si>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</si>
  <si>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</si>
  <si>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</si>
  <si>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</si>
  <si>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</si>
  <si>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</si>
  <si>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</si>
  <si>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</si>
  <si>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</si>
  <si>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</si>
  <si>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</si>
  <si>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</si>
  <si>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</si>
  <si>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</si>
  <si>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</si>
  <si>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</si>
  <si>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</si>
  <si>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</si>
  <si>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</si>
  <si>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</si>
  <si>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</si>
  <si>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</si>
  <si>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</si>
  <si>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</si>
  <si>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</si>
  <si>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</si>
  <si>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</si>
  <si>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</si>
  <si>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</si>
  <si>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</si>
  <si>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</si>
  <si>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</si>
  <si>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</si>
  <si>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</si>
  <si>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</si>
  <si>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</si>
  <si>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</si>
  <si>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</si>
  <si>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</si>
  <si>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</si>
  <si>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</si>
  <si>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</si>
  <si>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</si>
  <si>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</si>
  <si>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</si>
  <si>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</si>
  <si>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</si>
  <si>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</si>
  <si>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</si>
  <si>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</si>
  <si>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</si>
  <si>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</si>
  <si>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</si>
  <si>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</si>
  <si>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</si>
  <si>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</si>
  <si>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</si>
  <si>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</si>
  <si>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</si>
  <si>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</si>
  <si>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</si>
  <si>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</si>
  <si>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</si>
  <si>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</si>
  <si>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</si>
  <si>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</si>
  <si>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</si>
  <si>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</si>
  <si>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</si>
  <si>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</si>
  <si>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</si>
  <si>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</si>
  <si>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</si>
  <si>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</si>
  <si>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</si>
  <si>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</si>
  <si>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</si>
  <si>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</si>
  <si>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</si>
  <si>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</si>
  <si>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</si>
  <si>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</si>
  <si>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</si>
  <si>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</si>
  <si>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</si>
  <si>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</si>
  <si>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</si>
  <si>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</si>
  <si>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</si>
  <si>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</si>
  <si>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</si>
  <si>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</si>
  <si>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</si>
  <si>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</si>
  <si>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</si>
  <si>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</si>
  <si>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</si>
  <si>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</si>
  <si>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</si>
  <si>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</si>
  <si>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</si>
  <si>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</si>
  <si>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</si>
  <si>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</si>
  <si>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</si>
  <si>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</si>
  <si>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</si>
  <si>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</si>
  <si>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</si>
  <si>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</si>
  <si>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</si>
  <si>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</si>
  <si>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</si>
  <si>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</si>
  <si>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</si>
  <si>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</si>
  <si>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</si>
  <si>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</si>
  <si>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</si>
  <si>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</si>
  <si>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</si>
  <si>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</si>
  <si>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</si>
  <si>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</si>
  <si>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</si>
  <si>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</si>
  <si>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</si>
  <si>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</si>
  <si>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</si>
  <si>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</si>
  <si>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</si>
  <si>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</si>
  <si>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</si>
  <si>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</si>
  <si>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</si>
  <si>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</si>
  <si>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</si>
  <si>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</si>
  <si>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</si>
  <si>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</si>
  <si>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</si>
  <si>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</si>
  <si>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</si>
  <si>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</si>
  <si>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</si>
  <si>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</si>
  <si>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</si>
  <si>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</si>
  <si>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</si>
  <si>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</si>
  <si>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</si>
  <si>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</si>
  <si>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</si>
  <si>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</si>
  <si>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</si>
  <si>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</si>
  <si>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</si>
  <si>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</si>
  <si>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</si>
  <si>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</si>
  <si>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</si>
  <si>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</si>
  <si>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</si>
  <si>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</si>
  <si>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</si>
  <si>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</si>
  <si>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</si>
  <si>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</si>
  <si>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</si>
  <si>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</si>
  <si>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</si>
  <si>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</si>
  <si>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</si>
  <si>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</si>
  <si>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</si>
  <si>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</si>
  <si>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</si>
  <si>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</si>
  <si>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</si>
  <si>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</si>
  <si>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</si>
  <si>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</si>
  <si>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</si>
  <si>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</si>
  <si>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</si>
  <si>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</si>
  <si>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</si>
  <si>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</si>
  <si>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</si>
  <si>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</si>
  <si>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</si>
  <si>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</si>
  <si>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</si>
  <si>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</si>
  <si>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</si>
  <si>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</si>
  <si>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</si>
  <si>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</si>
  <si>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</si>
  <si>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</si>
  <si>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</si>
  <si>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</si>
  <si>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</si>
  <si>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</si>
  <si>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</si>
  <si>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</si>
  <si>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</si>
  <si>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</si>
  <si>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</si>
  <si>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</si>
  <si>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</si>
  <si>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</si>
  <si>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</si>
  <si>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</si>
  <si>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</si>
  <si>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</si>
  <si>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</si>
  <si>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</si>
  <si>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</si>
  <si>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</si>
  <si>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</si>
  <si>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</si>
  <si>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</si>
  <si>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</si>
  <si>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</si>
  <si>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</si>
  <si>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</si>
  <si>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</si>
  <si>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</si>
  <si>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</si>
  <si>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</si>
  <si>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</si>
  <si>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</si>
  <si>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</si>
  <si>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</si>
  <si>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</si>
  <si>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</si>
  <si>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</si>
  <si>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</si>
  <si>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</si>
  <si>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</si>
  <si>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</si>
  <si>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</si>
  <si>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</si>
  <si>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</si>
  <si>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</si>
  <si>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</si>
  <si>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</si>
  <si>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</si>
  <si>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</si>
  <si>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</si>
  <si>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</si>
  <si>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</si>
  <si>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</si>
  <si>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</si>
  <si>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</si>
  <si>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</si>
  <si>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</si>
  <si>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</si>
  <si>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</si>
  <si>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</si>
  <si>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</si>
  <si>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</si>
  <si>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</si>
  <si>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</si>
  <si>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</si>
  <si>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</si>
  <si>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</si>
  <si>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</si>
  <si>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</si>
  <si>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</si>
  <si>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</si>
  <si>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</si>
  <si>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</si>
  <si>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</si>
  <si>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</si>
  <si>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</si>
  <si>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</si>
  <si>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</si>
  <si>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</si>
  <si>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</si>
  <si>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</si>
  <si>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</si>
  <si>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</si>
  <si>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</si>
  <si>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</si>
  <si>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</si>
  <si>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</si>
  <si>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</si>
  <si>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</si>
  <si>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</si>
  <si>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</si>
  <si>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</si>
  <si>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</si>
  <si>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</si>
  <si>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</si>
  <si>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</si>
  <si>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</si>
  <si>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</si>
  <si>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</si>
  <si>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</si>
  <si>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</si>
  <si>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</si>
  <si>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</si>
  <si>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</si>
  <si>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</si>
  <si>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</si>
  <si>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</si>
  <si>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</si>
  <si>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</si>
  <si>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</si>
  <si>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</si>
  <si>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</si>
  <si>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</si>
  <si>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</si>
  <si>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</si>
  <si>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</si>
  <si>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</si>
  <si>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</si>
  <si>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</si>
  <si>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</si>
  <si>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</si>
  <si>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</si>
  <si>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</si>
  <si>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</si>
  <si>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</si>
  <si>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</si>
  <si>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</si>
  <si>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</si>
  <si>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</si>
  <si>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</si>
  <si>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</si>
  <si>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</si>
  <si>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</si>
  <si>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</si>
  <si>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</si>
  <si>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</si>
  <si>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</si>
  <si>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</si>
  <si>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</si>
  <si>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</si>
  <si>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</si>
  <si>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</si>
  <si>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</si>
  <si>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</si>
  <si>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</si>
  <si>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</si>
  <si>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</si>
  <si>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</si>
  <si>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</si>
  <si>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</si>
  <si>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</si>
  <si>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</si>
  <si>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</si>
  <si>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</si>
  <si>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</si>
  <si>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</si>
  <si>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</si>
  <si>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</si>
  <si>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</si>
  <si>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</si>
  <si>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</si>
  <si>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</si>
  <si>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</si>
  <si>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</si>
  <si>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</si>
  <si>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</si>
  <si>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</si>
  <si>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</si>
  <si>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</si>
  <si>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</si>
  <si>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</si>
  <si>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</si>
  <si>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</si>
  <si>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</si>
  <si>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</si>
  <si>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</si>
  <si>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</si>
  <si>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</si>
  <si>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</si>
  <si>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</si>
  <si>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</si>
  <si>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</si>
  <si>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</si>
  <si>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</si>
  <si>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</si>
  <si>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</si>
  <si>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</si>
  <si>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</si>
  <si>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</si>
  <si>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</si>
  <si>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</si>
  <si>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</si>
  <si>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</si>
  <si>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</si>
  <si>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</si>
  <si>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</si>
  <si>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</si>
  <si>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</si>
  <si>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</si>
  <si>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</si>
  <si>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</si>
  <si>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</si>
  <si>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</si>
  <si>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</si>
  <si>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</si>
  <si>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</si>
  <si>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</si>
  <si>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</si>
  <si>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</si>
  <si>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</si>
  <si>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</si>
  <si>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</si>
  <si>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</si>
  <si>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</si>
  <si>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</si>
  <si>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</si>
  <si>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</si>
  <si>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</si>
  <si>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</si>
  <si>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</si>
  <si>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</si>
  <si>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</si>
  <si>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</si>
  <si>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</si>
  <si>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</si>
  <si>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</si>
  <si>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</si>
  <si>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</si>
  <si>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</si>
  <si>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</si>
  <si>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</si>
  <si>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</si>
  <si>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</si>
  <si>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</si>
  <si>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</si>
  <si>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</si>
  <si>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</si>
  <si>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</si>
  <si>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</si>
  <si>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</si>
  <si>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</si>
  <si>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</si>
  <si>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</si>
  <si>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</si>
  <si>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</si>
  <si>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</si>
  <si>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</si>
  <si>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</si>
  <si>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</si>
  <si>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</si>
  <si>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</si>
  <si>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</si>
  <si>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</si>
  <si>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</si>
  <si>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</si>
  <si>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</si>
  <si>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</si>
  <si>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</si>
  <si>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</si>
  <si>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</si>
  <si>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</si>
  <si>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</si>
  <si>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</si>
  <si>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</si>
  <si>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</si>
  <si>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</si>
  <si>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</si>
  <si>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</si>
  <si>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</si>
  <si>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</si>
  <si>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</si>
  <si>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</si>
  <si>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</si>
  <si>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</si>
  <si>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</si>
  <si>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</si>
  <si>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</si>
  <si>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</si>
  <si>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</si>
  <si>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</si>
  <si>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</si>
  <si>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</si>
  <si>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</si>
  <si>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</si>
  <si>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</si>
  <si>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</si>
  <si>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</si>
  <si>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</si>
  <si>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</si>
  <si>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</si>
  <si>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</si>
  <si>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</si>
  <si>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</si>
  <si>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</si>
  <si>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</si>
  <si>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</si>
  <si>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</si>
  <si>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</si>
  <si>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</si>
  <si>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</si>
  <si>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</si>
  <si>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</si>
  <si>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</si>
  <si>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</si>
  <si>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</si>
  <si>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</si>
  <si>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</si>
  <si>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</si>
  <si>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</si>
  <si>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</si>
  <si>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</si>
  <si>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</si>
  <si>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</si>
  <si>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</si>
  <si>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</si>
  <si>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</si>
  <si>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</si>
  <si>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</si>
  <si>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</si>
  <si>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</si>
  <si>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</si>
  <si>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</si>
  <si>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</si>
  <si>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</si>
  <si>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</si>
  <si>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</si>
  <si>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</si>
  <si>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</si>
  <si>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</si>
  <si>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</si>
  <si>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</si>
  <si>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</si>
  <si>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</si>
  <si>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</si>
  <si>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</si>
  <si>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</si>
  <si>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</si>
  <si>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</si>
  <si>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</si>
  <si>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</si>
  <si>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</si>
  <si>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</si>
  <si>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</si>
  <si>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</si>
  <si>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</si>
  <si>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</si>
  <si>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</si>
  <si>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</si>
  <si>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</si>
  <si>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</si>
  <si>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</si>
  <si>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</si>
  <si>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</si>
  <si>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</si>
  <si>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</si>
  <si>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</si>
  <si>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</si>
  <si>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</si>
  <si>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</si>
  <si>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</si>
  <si>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</si>
  <si>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</si>
  <si>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</si>
  <si>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</si>
  <si>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</si>
  <si>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</si>
  <si>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</si>
  <si>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</si>
  <si>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</si>
  <si>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</si>
  <si>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</si>
  <si>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</si>
  <si>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</si>
  <si>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</si>
  <si>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</si>
  <si>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</si>
  <si>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</si>
  <si>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</si>
  <si>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</si>
  <si>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</si>
  <si>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</si>
  <si>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</si>
  <si>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</si>
  <si>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</si>
  <si>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</si>
  <si>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</si>
  <si>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</si>
  <si>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</si>
  <si>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</si>
  <si>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</si>
  <si>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</si>
  <si>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</si>
  <si>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</si>
  <si>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</si>
  <si>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</si>
  <si>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</si>
  <si>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</si>
  <si>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</si>
  <si>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</si>
  <si>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</si>
  <si>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</si>
  <si>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</si>
  <si>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</si>
  <si>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</si>
  <si>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</si>
  <si>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</si>
  <si>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</si>
  <si>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</si>
  <si>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</si>
  <si>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</si>
  <si>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</si>
  <si>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</si>
  <si>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</si>
  <si>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</si>
  <si>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</si>
  <si>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</si>
  <si>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</si>
  <si>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</si>
  <si>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</si>
  <si>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</si>
  <si>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</si>
  <si>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</si>
  <si>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</si>
  <si>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</si>
  <si>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</si>
  <si>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</si>
  <si>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</si>
  <si>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</si>
  <si>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</si>
  <si>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</si>
  <si>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</si>
  <si>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</si>
  <si>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</si>
  <si>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</si>
  <si>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</si>
  <si>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</si>
  <si>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</si>
  <si>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</si>
  <si>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</si>
  <si>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</si>
  <si>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</si>
  <si>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</si>
  <si>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</si>
  <si>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</si>
  <si>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</si>
  <si>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</si>
  <si>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</si>
  <si>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</si>
  <si>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</si>
  <si>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</si>
  <si>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</si>
  <si>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</si>
  <si>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</si>
  <si>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</si>
  <si>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</si>
  <si>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</si>
  <si>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</si>
  <si>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</si>
  <si>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</si>
  <si>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</si>
  <si>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</si>
  <si>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</si>
  <si>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</si>
  <si>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</si>
  <si>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</si>
  <si>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</si>
  <si>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</si>
  <si>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</si>
  <si>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</si>
  <si>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</si>
  <si>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</si>
  <si>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</si>
  <si>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</si>
  <si>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</si>
  <si>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</si>
  <si>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</si>
  <si>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</si>
  <si>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</si>
  <si>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</si>
  <si>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</si>
  <si>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</si>
  <si>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</si>
  <si>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</si>
  <si>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</si>
  <si>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</si>
  <si>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</si>
  <si>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</si>
  <si>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</si>
  <si>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</si>
  <si>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</si>
  <si>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</si>
  <si>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</si>
  <si>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</si>
  <si>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</si>
  <si>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</si>
  <si>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</si>
  <si>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</si>
  <si>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</si>
  <si>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</si>
  <si>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</si>
  <si>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</si>
  <si>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</si>
  <si>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</si>
  <si>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</si>
  <si>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</si>
  <si>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</si>
  <si>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</si>
  <si>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</si>
  <si>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</si>
  <si>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</si>
  <si>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</si>
  <si>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</si>
  <si>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</si>
  <si>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</si>
  <si>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</si>
  <si>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</si>
  <si>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</si>
  <si>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</si>
  <si>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</si>
  <si>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</si>
  <si>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</si>
  <si>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</si>
  <si>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</si>
  <si>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</si>
  <si>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</si>
  <si>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</si>
  <si>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</si>
  <si>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</si>
  <si>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</si>
  <si>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</si>
  <si>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</si>
  <si>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</si>
  <si>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</si>
  <si>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</si>
  <si>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</si>
  <si>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</si>
  <si>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</si>
  <si>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</si>
  <si>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</si>
  <si>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</si>
  <si>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</si>
  <si>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</si>
  <si>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</si>
  <si>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</si>
  <si>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</si>
  <si>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</si>
  <si>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</si>
  <si>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</si>
  <si>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</si>
  <si>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</si>
  <si>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</si>
  <si>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</si>
  <si>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</si>
  <si>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</si>
  <si>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</si>
  <si>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</si>
  <si>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</si>
  <si>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</si>
  <si>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</si>
  <si>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</si>
  <si>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</si>
  <si>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</si>
  <si>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</si>
  <si>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</si>
  <si>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</si>
  <si>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</si>
  <si>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</si>
  <si>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</si>
  <si>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</si>
  <si>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</si>
  <si>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</si>
  <si>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</si>
  <si>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</si>
  <si>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</si>
  <si>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</si>
  <si>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</si>
  <si>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</si>
  <si>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</si>
  <si>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</si>
  <si>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</si>
  <si>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</si>
  <si>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</si>
  <si>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</si>
  <si>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</si>
  <si>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</si>
  <si>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</si>
  <si>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</si>
  <si>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</si>
  <si>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</si>
  <si>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</si>
  <si>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</si>
  <si>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</si>
  <si>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</si>
  <si>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</si>
  <si>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</si>
  <si>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</si>
  <si>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</si>
  <si>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</si>
  <si>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</si>
  <si>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</si>
  <si>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</si>
  <si>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</si>
  <si>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</si>
  <si>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</si>
  <si>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</si>
  <si>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</si>
  <si>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</si>
  <si>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</si>
  <si>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</si>
  <si>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</si>
  <si>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</si>
  <si>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</si>
  <si>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</si>
  <si>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</si>
  <si>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</si>
  <si>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</si>
  <si>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</si>
  <si>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</si>
  <si>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</si>
  <si>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</si>
  <si>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</si>
  <si>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</si>
  <si>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</si>
  <si>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</si>
  <si>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</si>
  <si>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</si>
  <si>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</si>
  <si>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</si>
  <si>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</si>
  <si>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</si>
  <si>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</si>
  <si>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</si>
  <si>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</si>
  <si>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</si>
  <si>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</si>
  <si>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</si>
  <si>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</si>
  <si>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</si>
  <si>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</si>
  <si>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</si>
  <si>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</si>
  <si>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</si>
  <si>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</si>
  <si>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</si>
  <si>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</si>
  <si>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</si>
  <si>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</si>
  <si>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</si>
  <si>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</si>
  <si>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</si>
  <si>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</si>
  <si>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</si>
  <si>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</si>
  <si>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</si>
  <si>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</si>
  <si>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</si>
  <si>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</si>
  <si>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</si>
  <si>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</si>
  <si>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</si>
  <si>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</si>
  <si>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</si>
  <si>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</si>
  <si>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</si>
  <si>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</si>
  <si>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</si>
  <si>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</si>
  <si>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</si>
  <si>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</si>
  <si>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</si>
  <si>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</si>
  <si>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</si>
  <si>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</si>
  <si>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</si>
  <si>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</si>
  <si>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</si>
  <si>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</si>
  <si>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</si>
  <si>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</si>
  <si>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</si>
  <si>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</si>
  <si>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</si>
  <si>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</si>
  <si>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</si>
  <si>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</si>
  <si>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</si>
  <si>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</si>
  <si>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</si>
  <si>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</si>
  <si>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</si>
  <si>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</si>
  <si>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</si>
  <si>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</si>
  <si>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</si>
  <si>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</si>
  <si>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</si>
  <si>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</si>
  <si>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</si>
  <si>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</si>
  <si>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</si>
  <si>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</si>
  <si>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</si>
  <si>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</si>
  <si>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</si>
  <si>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</si>
  <si>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</si>
  <si>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</si>
  <si>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</si>
  <si>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</si>
  <si>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</si>
  <si>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</si>
  <si>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</si>
  <si>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</si>
  <si>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</si>
  <si>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</si>
  <si>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</si>
  <si>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</si>
  <si>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</si>
  <si>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</si>
  <si>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</si>
  <si>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</si>
  <si>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</si>
  <si>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</si>
  <si>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</si>
  <si>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</si>
  <si>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</si>
  <si>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</si>
  <si>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</si>
  <si>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</si>
  <si>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</si>
  <si>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</si>
  <si>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</si>
  <si>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</si>
  <si>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</si>
  <si>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</si>
  <si>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</si>
  <si>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</si>
  <si>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</si>
  <si>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</si>
  <si>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</si>
  <si>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</si>
  <si>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</si>
  <si>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</si>
  <si>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</si>
  <si>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</si>
  <si>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</si>
  <si>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</si>
  <si>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</si>
  <si>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</si>
  <si>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</si>
  <si>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</si>
  <si>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</si>
  <si>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</si>
  <si>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</si>
  <si>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</si>
  <si>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</si>
  <si>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</si>
  <si>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</si>
  <si>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</si>
  <si>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</si>
  <si>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</si>
  <si>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</si>
  <si>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</si>
  <si>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</si>
  <si>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</si>
  <si>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</si>
  <si>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</si>
  <si>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</si>
  <si>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</si>
  <si>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</si>
  <si>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</si>
  <si>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</si>
  <si>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</si>
  <si>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</si>
  <si>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</si>
  <si>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</si>
  <si>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</si>
  <si>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</si>
  <si>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</si>
  <si>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</si>
  <si>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</si>
  <si>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</si>
  <si>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</si>
  <si>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</si>
  <si>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</si>
  <si>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</si>
  <si>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</si>
  <si>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</si>
  <si>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</si>
  <si>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</si>
  <si>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</si>
  <si>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</si>
  <si>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</si>
  <si>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</si>
  <si>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</si>
  <si>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</si>
  <si>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</si>
  <si>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</si>
  <si>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</si>
  <si>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</si>
  <si>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</si>
  <si>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</si>
  <si>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</si>
  <si>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</si>
  <si>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</si>
  <si>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</si>
  <si>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</si>
  <si>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</si>
  <si>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</si>
  <si>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</si>
  <si>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</si>
  <si>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</si>
  <si>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</si>
  <si>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</si>
  <si>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</si>
  <si>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</si>
  <si>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</si>
  <si>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</si>
  <si>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</si>
  <si>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</si>
  <si>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</si>
  <si>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</si>
  <si>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</si>
  <si>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</si>
  <si>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</si>
  <si>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</si>
  <si>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</si>
  <si>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</si>
  <si>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</si>
  <si>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</si>
  <si>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</si>
  <si>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</si>
  <si>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</si>
  <si>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</si>
  <si>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</si>
  <si>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</si>
  <si>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</si>
  <si>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</si>
  <si>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</si>
  <si>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</si>
  <si>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</si>
  <si>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</si>
  <si>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</si>
  <si>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</si>
  <si>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</si>
  <si>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</si>
  <si>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</si>
  <si>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</si>
  <si>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</si>
  <si>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</si>
  <si>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</si>
  <si>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</si>
  <si>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</si>
  <si>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</si>
  <si>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</si>
  <si>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</si>
  <si>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</si>
  <si>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</si>
  <si>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</si>
  <si>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</si>
  <si>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</si>
  <si>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</si>
  <si>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</si>
  <si>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</si>
  <si>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</si>
  <si>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</si>
  <si>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</si>
  <si>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</si>
  <si>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</si>
  <si>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</si>
  <si>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</si>
  <si>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</si>
  <si>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</si>
  <si>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</si>
  <si>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</si>
  <si>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</si>
  <si>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</si>
  <si>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</si>
  <si>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</si>
  <si>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</si>
  <si>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</si>
  <si>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</si>
  <si>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</si>
  <si>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</si>
  <si>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</si>
  <si>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</si>
  <si>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</si>
  <si>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</si>
  <si>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</si>
  <si>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</si>
  <si>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</si>
  <si>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</si>
  <si>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</si>
  <si>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</si>
  <si>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</si>
  <si>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</si>
  <si>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</si>
  <si>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</si>
  <si>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</si>
  <si>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</si>
  <si>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</si>
  <si>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</si>
  <si>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</si>
  <si>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</si>
  <si>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</si>
  <si>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</si>
  <si>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</si>
  <si>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</si>
  <si>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</si>
  <si>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</si>
  <si>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</si>
  <si>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</si>
  <si>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</si>
  <si>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</si>
  <si>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</si>
  <si>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</si>
  <si>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</si>
  <si>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</si>
  <si>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</si>
  <si>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</si>
  <si>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</si>
  <si>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</si>
  <si>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</si>
  <si>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</si>
  <si>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</si>
  <si>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</si>
  <si>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</si>
  <si>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</si>
  <si>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</si>
  <si>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</si>
  <si>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</si>
  <si>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</si>
  <si>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</si>
  <si>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</si>
  <si>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</si>
  <si>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</si>
  <si>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</si>
  <si>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</si>
  <si>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</si>
  <si>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</si>
  <si>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</si>
  <si>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</si>
  <si>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</si>
  <si>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</si>
  <si>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</si>
  <si>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</si>
  <si>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</si>
  <si>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</si>
  <si>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</si>
  <si>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</si>
  <si>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</si>
  <si>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</si>
  <si>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</si>
  <si>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</si>
  <si>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</si>
  <si>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</si>
  <si>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</si>
  <si>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</si>
  <si>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</si>
  <si>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</si>
  <si>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</si>
  <si>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</si>
  <si>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</si>
  <si>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</si>
  <si>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</si>
  <si>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</si>
  <si>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</si>
  <si>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</si>
  <si>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</si>
  <si>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</si>
  <si>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</si>
  <si>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</si>
  <si>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</si>
  <si>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</si>
  <si>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</si>
  <si>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</si>
  <si>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</si>
  <si>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</si>
  <si>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</si>
  <si>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</si>
  <si>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</si>
  <si>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</si>
  <si>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</si>
  <si>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</si>
  <si>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</si>
  <si>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</si>
  <si>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</si>
  <si>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</si>
  <si>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</si>
  <si>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</si>
  <si>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</si>
  <si>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</si>
  <si>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</si>
  <si>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</si>
  <si>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</si>
  <si>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</si>
  <si>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</si>
  <si>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</si>
  <si>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</si>
  <si>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</si>
  <si>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</si>
  <si>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</si>
  <si>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</si>
  <si>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</si>
  <si>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</si>
  <si>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</si>
  <si>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</si>
  <si>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</si>
  <si>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</si>
  <si>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</si>
  <si>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</si>
  <si>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</si>
  <si>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</si>
  <si>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</si>
  <si>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</si>
  <si>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</si>
  <si>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</si>
  <si>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</si>
  <si>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</si>
  <si>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</si>
  <si>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</si>
  <si>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</si>
  <si>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</si>
  <si>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</si>
  <si>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</si>
  <si>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</si>
  <si>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</si>
  <si>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</si>
  <si>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</si>
  <si>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</si>
  <si>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</si>
  <si>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</si>
  <si>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</si>
  <si>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</si>
  <si>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</si>
  <si>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</si>
  <si>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</si>
  <si>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</si>
  <si>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</si>
  <si>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</si>
  <si>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</si>
  <si>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</si>
  <si>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</si>
  <si>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</si>
  <si>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</si>
  <si>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</si>
  <si>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</si>
  <si>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</si>
  <si>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</si>
  <si>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</si>
  <si>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</si>
  <si>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</si>
  <si>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</si>
  <si>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</si>
  <si>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</si>
  <si>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</si>
  <si>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</si>
  <si>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</si>
  <si>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</si>
  <si>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</si>
  <si>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</si>
  <si>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</si>
  <si>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</si>
  <si>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</si>
  <si>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</si>
  <si>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</si>
  <si>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</si>
  <si>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</si>
  <si>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</si>
  <si>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</si>
  <si>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</si>
  <si>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</si>
  <si>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</si>
  <si>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</si>
  <si>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</si>
  <si>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</si>
  <si>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</si>
  <si>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</si>
  <si>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</si>
  <si>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</si>
  <si>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</si>
  <si>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</si>
  <si>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</si>
  <si>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</si>
  <si>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</si>
  <si>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</si>
  <si>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</si>
  <si>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</si>
  <si>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</si>
  <si>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</si>
  <si>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</si>
  <si>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</si>
  <si>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</si>
  <si>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</si>
  <si>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</si>
  <si>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</si>
  <si>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</si>
  <si>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</si>
  <si>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</si>
  <si>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</si>
  <si>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</si>
  <si>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</si>
  <si>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</si>
  <si>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</si>
  <si>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</si>
  <si>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</si>
  <si>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</si>
  <si>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</si>
  <si>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</si>
  <si>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</si>
  <si>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</si>
  <si>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</si>
  <si>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</si>
  <si>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</si>
  <si>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</si>
  <si>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</si>
  <si>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</si>
  <si>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</si>
  <si>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</si>
  <si>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</si>
  <si>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</si>
  <si>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</si>
  <si>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</si>
  <si>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</si>
  <si>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</si>
  <si>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</si>
  <si>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</si>
  <si>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</si>
  <si>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</si>
  <si>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</si>
  <si>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</si>
  <si>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</si>
  <si>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</si>
  <si>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</si>
  <si>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</si>
  <si>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</si>
  <si>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</si>
  <si>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</si>
  <si>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</si>
  <si>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</si>
  <si>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</si>
  <si>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</si>
  <si>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</si>
  <si>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</si>
  <si>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</si>
  <si>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</si>
  <si>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</si>
  <si>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</si>
  <si>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</si>
  <si>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</si>
  <si>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</si>
  <si>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</si>
  <si>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</si>
  <si>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</si>
  <si>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</si>
  <si>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</si>
  <si>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</si>
  <si>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</si>
  <si>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</si>
  <si>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</si>
  <si>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</si>
  <si>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</si>
  <si>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</si>
  <si>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</si>
  <si>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</si>
  <si>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</si>
  <si>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</si>
  <si>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</si>
  <si>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</si>
  <si>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</si>
  <si>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</si>
  <si>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</si>
  <si>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</si>
  <si>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</si>
  <si>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</si>
  <si>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</si>
  <si>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</si>
  <si>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</si>
  <si>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</si>
  <si>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</si>
  <si>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</si>
  <si>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</si>
  <si>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</si>
  <si>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</si>
  <si>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</si>
  <si>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</si>
  <si>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</si>
  <si>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</si>
  <si>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</si>
  <si>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</si>
  <si>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</si>
  <si>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</si>
  <si>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</si>
  <si>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</si>
  <si>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</si>
  <si>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</si>
  <si>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</si>
  <si>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</si>
  <si>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</si>
  <si>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</si>
  <si>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</si>
  <si>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</si>
  <si>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</si>
  <si>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</si>
  <si>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</si>
  <si>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</si>
  <si>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</si>
  <si>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</si>
  <si>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</si>
  <si>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</si>
  <si>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</si>
  <si>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</si>
  <si>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</si>
  <si>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</si>
  <si>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</si>
  <si>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</si>
  <si>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</si>
  <si>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</si>
  <si>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</si>
  <si>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</si>
  <si>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</si>
  <si>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</si>
  <si>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</si>
  <si>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</si>
  <si>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</si>
  <si>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</si>
  <si>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</si>
  <si>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</si>
  <si>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</si>
  <si>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</si>
  <si>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</si>
  <si>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</si>
  <si>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</si>
  <si>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</si>
  <si>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</si>
  <si>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</si>
  <si>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</si>
  <si>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</si>
  <si>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</si>
  <si>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</si>
  <si>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</si>
  <si>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</si>
  <si>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</si>
  <si>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</si>
  <si>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</si>
  <si>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</si>
  <si>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</si>
  <si>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</si>
  <si>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</si>
  <si>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</si>
  <si>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</si>
  <si>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</si>
  <si>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</si>
  <si>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</si>
  <si>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</si>
  <si>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</si>
  <si>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</si>
  <si>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</si>
  <si>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</si>
  <si>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</si>
  <si>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</si>
  <si>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</si>
  <si>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</si>
  <si>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</si>
  <si>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</si>
  <si>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</si>
  <si>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</si>
  <si>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</si>
  <si>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</si>
  <si>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</si>
  <si>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</si>
  <si>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</si>
  <si>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</si>
  <si>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</si>
  <si>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</si>
  <si>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</si>
  <si>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</si>
  <si>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</si>
  <si>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</si>
  <si>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</si>
  <si>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</si>
  <si>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</si>
  <si>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</si>
  <si>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</si>
  <si>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</si>
  <si>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</si>
  <si>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</si>
  <si>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</si>
  <si>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</si>
  <si>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</si>
  <si>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</si>
  <si>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</si>
  <si>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</si>
  <si>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</si>
  <si>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</si>
  <si>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</si>
  <si>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</si>
  <si>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</si>
  <si>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</si>
  <si>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</si>
  <si>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</si>
  <si>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</si>
  <si>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</si>
  <si>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</si>
  <si>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</si>
  <si>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</si>
  <si>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</si>
  <si>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</si>
  <si>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</si>
  <si>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</si>
  <si>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</si>
  <si>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</si>
  <si>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</si>
  <si>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</si>
  <si>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</si>
  <si>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</si>
  <si>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</si>
  <si>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</si>
  <si>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</si>
  <si>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</si>
  <si>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</si>
  <si>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</si>
  <si>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</si>
  <si>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</si>
  <si>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</si>
  <si>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</si>
  <si>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</si>
  <si>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</si>
  <si>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</si>
  <si>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</si>
  <si>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</si>
  <si>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</si>
  <si>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</si>
  <si>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</si>
  <si>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</si>
  <si>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</si>
  <si>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</si>
  <si>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</si>
  <si>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</si>
  <si>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</si>
  <si>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</si>
  <si>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</si>
  <si>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</si>
  <si>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</si>
  <si>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</si>
  <si>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</si>
  <si>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</si>
  <si>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</si>
  <si>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</si>
  <si>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</si>
  <si>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</si>
  <si>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</si>
  <si>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</si>
  <si>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</si>
  <si>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</si>
  <si>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</si>
  <si>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</si>
  <si>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</si>
  <si>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</si>
  <si>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</si>
  <si>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</si>
  <si>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</si>
  <si>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</si>
  <si>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</si>
  <si>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</si>
  <si>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</si>
  <si>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</si>
  <si>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</si>
  <si>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</si>
  <si>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</si>
  <si>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</si>
  <si>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</si>
  <si>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</si>
  <si>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</si>
  <si>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</si>
  <si>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</si>
  <si>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</si>
  <si>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</si>
  <si>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</si>
  <si>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</si>
  <si>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</si>
  <si>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</si>
  <si>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</si>
  <si>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</si>
  <si>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</si>
  <si>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</si>
  <si>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</si>
  <si>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</si>
  <si>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</si>
  <si>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</si>
  <si>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</si>
  <si>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</si>
  <si>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</si>
  <si>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</si>
  <si>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</si>
  <si>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</si>
  <si>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</si>
  <si>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</si>
  <si>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</si>
  <si>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</si>
  <si>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</si>
  <si>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</si>
  <si>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</si>
  <si>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</si>
  <si>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</si>
  <si>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</si>
  <si>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</si>
  <si>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</si>
  <si>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</si>
  <si>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</si>
  <si>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</si>
  <si>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</si>
  <si>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</si>
  <si>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</si>
  <si>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</si>
  <si>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</si>
  <si>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</si>
  <si>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</si>
  <si>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</si>
  <si>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</si>
  <si>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</si>
  <si>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</si>
  <si>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</si>
  <si>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</si>
  <si>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</si>
  <si>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</si>
  <si>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</si>
  <si>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</si>
  <si>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</si>
  <si>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</si>
  <si>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</si>
  <si>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</si>
  <si>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</si>
  <si>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</si>
  <si>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</si>
  <si>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</si>
  <si>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</si>
  <si>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</si>
  <si>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</si>
  <si>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</si>
  <si>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</si>
  <si>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</si>
  <si>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</si>
  <si>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</si>
  <si>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</si>
  <si>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</si>
  <si>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</si>
  <si>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</si>
  <si>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</si>
  <si>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</si>
  <si>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</si>
  <si>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</si>
  <si>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</si>
  <si>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</si>
  <si>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</si>
  <si>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</si>
  <si>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</si>
  <si>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</si>
  <si>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</si>
  <si>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</si>
  <si>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</si>
  <si>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</si>
  <si>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</si>
  <si>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</si>
  <si>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</si>
  <si>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</si>
  <si>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</si>
  <si>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</si>
  <si>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</si>
  <si>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</si>
  <si>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</si>
  <si>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</si>
  <si>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</si>
  <si>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</si>
  <si>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</si>
  <si>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</si>
  <si>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</si>
  <si>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</si>
  <si>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</si>
  <si>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</si>
  <si>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</si>
  <si>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</si>
  <si>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</si>
  <si>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</si>
  <si>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</si>
  <si>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</si>
  <si>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</si>
  <si>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</si>
  <si>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</si>
  <si>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</si>
  <si>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</si>
  <si>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</si>
  <si>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</si>
  <si>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</si>
  <si>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</si>
  <si>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</si>
  <si>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</si>
  <si>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</si>
  <si>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</si>
  <si>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</si>
  <si>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</si>
  <si>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</si>
  <si>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</si>
  <si>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</si>
  <si>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</si>
  <si>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</si>
  <si>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</si>
  <si>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</si>
  <si>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</si>
  <si>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</si>
  <si>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</si>
  <si>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</si>
  <si>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</si>
  <si>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</si>
  <si>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</si>
  <si>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</si>
  <si>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</si>
  <si>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</si>
  <si>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</si>
  <si>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</si>
  <si>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</si>
  <si>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</si>
  <si>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</si>
  <si>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</si>
  <si>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</si>
  <si>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</si>
  <si>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</si>
  <si>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</si>
  <si>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</si>
  <si>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</si>
  <si>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</si>
  <si>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</si>
  <si>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</si>
  <si>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</si>
  <si>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</si>
  <si>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</si>
  <si>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</si>
  <si>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</si>
  <si>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</si>
  <si>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</si>
  <si>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</si>
  <si>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</si>
  <si>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</si>
  <si>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</si>
  <si>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</si>
  <si>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</si>
  <si>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</si>
  <si>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</si>
  <si>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</si>
  <si>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</si>
  <si>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</si>
  <si>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</si>
  <si>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</si>
  <si>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</si>
  <si>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</si>
  <si>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</si>
  <si>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</si>
  <si>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</si>
  <si>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</si>
  <si>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</si>
  <si>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</si>
  <si>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</si>
  <si>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</si>
  <si>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</si>
  <si>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</si>
  <si>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</si>
  <si>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</si>
  <si>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</si>
  <si>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</si>
  <si>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</si>
  <si>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</si>
  <si>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</si>
  <si>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</si>
  <si>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</si>
  <si>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</si>
  <si>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</si>
  <si>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</si>
  <si>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</si>
  <si>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</si>
  <si>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</si>
  <si>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</si>
  <si>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</si>
  <si>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</si>
  <si>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</si>
  <si>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</si>
  <si>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</si>
  <si>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</si>
  <si>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</si>
  <si>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</si>
  <si>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</si>
  <si>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</si>
  <si>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</si>
  <si>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</si>
  <si>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</si>
  <si>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</si>
  <si>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</si>
  <si>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</si>
  <si>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</si>
  <si>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</si>
  <si>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</si>
  <si>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</si>
  <si>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</si>
  <si>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</si>
  <si>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</si>
  <si>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</si>
  <si>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</si>
  <si>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</si>
  <si>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</si>
  <si>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</si>
  <si>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</si>
  <si>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</si>
  <si>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</si>
  <si>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</si>
  <si>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</si>
  <si>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</si>
  <si>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</si>
  <si>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</si>
  <si>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</si>
  <si>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</si>
  <si>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</si>
  <si>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</si>
  <si>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</si>
  <si>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</si>
  <si>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</si>
  <si>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</si>
  <si>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</si>
  <si>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</si>
  <si>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</si>
  <si>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</si>
  <si>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</si>
  <si>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</si>
  <si>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</si>
  <si>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</si>
  <si>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</si>
  <si>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</si>
  <si>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</si>
  <si>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</si>
  <si>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</si>
  <si>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</si>
  <si>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</si>
  <si>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</si>
  <si>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</si>
  <si>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</si>
  <si>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</si>
  <si>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</si>
  <si>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</si>
  <si>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</si>
  <si>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</si>
  <si>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</si>
  <si>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</si>
  <si>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</si>
  <si>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</si>
  <si>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</si>
  <si>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</si>
  <si>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</si>
  <si>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</si>
  <si>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</si>
  <si>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</si>
  <si>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</si>
  <si>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</si>
  <si>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</si>
  <si>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</si>
  <si>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</si>
  <si>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</si>
  <si>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</si>
  <si>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</si>
  <si>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</si>
  <si>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</si>
  <si>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</si>
  <si>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</si>
  <si>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</si>
  <si>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</si>
  <si>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</si>
  <si>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</si>
  <si>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</si>
  <si>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</si>
  <si>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</si>
  <si>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</si>
  <si>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</si>
  <si>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</si>
  <si>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</si>
  <si>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</si>
  <si>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</si>
  <si>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</si>
  <si>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</si>
  <si>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</si>
  <si>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</si>
  <si>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</si>
  <si>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</si>
  <si>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</si>
  <si>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</si>
  <si>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</si>
  <si>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</si>
  <si>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</si>
  <si>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</si>
  <si>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</si>
  <si>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</si>
  <si>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</si>
  <si>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</si>
  <si>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</si>
  <si>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</si>
  <si>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</si>
  <si>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</si>
  <si>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</si>
  <si>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</si>
  <si>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</si>
  <si>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</si>
  <si>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</si>
  <si>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</si>
  <si>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</si>
  <si>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</si>
  <si>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</si>
  <si>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</si>
  <si>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</si>
  <si>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</si>
  <si>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</si>
  <si>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</si>
  <si>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</si>
  <si>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</si>
  <si>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</si>
  <si>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</si>
  <si>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</si>
  <si>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</si>
  <si>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</si>
  <si>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</si>
  <si>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</si>
  <si>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</si>
  <si>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</si>
  <si>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</si>
  <si>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</si>
  <si>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</si>
  <si>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</si>
  <si>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</si>
  <si>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</si>
  <si>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</si>
  <si>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</si>
  <si>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</si>
  <si>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</si>
  <si>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</si>
  <si>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</si>
  <si>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</si>
  <si>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</si>
  <si>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</si>
  <si>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</si>
  <si>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</si>
  <si>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</si>
  <si>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</si>
  <si>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</si>
  <si>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</si>
  <si>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</si>
  <si>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</si>
  <si>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</si>
  <si>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</si>
  <si>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</si>
  <si>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</si>
  <si>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</si>
  <si>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</si>
  <si>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</si>
  <si>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</si>
  <si>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</si>
  <si>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</si>
  <si>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</si>
  <si>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</si>
  <si>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</si>
  <si>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</si>
  <si>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</si>
  <si>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</si>
  <si>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</si>
  <si>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</si>
  <si>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</si>
  <si>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</si>
  <si>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</si>
  <si>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</si>
  <si>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</si>
  <si>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</si>
  <si>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</si>
  <si>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</si>
  <si>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</si>
  <si>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</si>
  <si>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</si>
  <si>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</si>
  <si>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</si>
  <si>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</si>
  <si>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</si>
  <si>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</si>
  <si>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</si>
  <si>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</si>
  <si>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</si>
  <si>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</si>
  <si>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</si>
  <si>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</si>
  <si>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</si>
  <si>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</si>
  <si>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</si>
  <si>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</si>
  <si>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</si>
  <si>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</si>
  <si>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</si>
  <si>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</si>
  <si>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</si>
  <si>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</si>
  <si>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</si>
  <si>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</si>
  <si>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</si>
  <si>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</si>
  <si>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</si>
  <si>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</si>
  <si>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</si>
  <si>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</si>
  <si>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</si>
  <si>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</si>
  <si>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</si>
  <si>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</si>
  <si>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</si>
  <si>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</si>
  <si>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</si>
  <si>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</si>
  <si>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</si>
  <si>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</si>
  <si>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</si>
  <si>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</si>
  <si>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</si>
  <si>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</si>
  <si>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</si>
  <si>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</si>
  <si>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</si>
  <si>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</si>
  <si>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</si>
  <si>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</si>
  <si>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</si>
  <si>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</si>
  <si>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</si>
  <si>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</si>
  <si>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</si>
  <si>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</si>
  <si>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</si>
  <si>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</si>
  <si>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</si>
  <si>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</si>
  <si>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</si>
  <si>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</si>
  <si>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</si>
  <si>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</si>
  <si>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</si>
  <si>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</si>
  <si>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</si>
  <si>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</si>
  <si>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</si>
  <si>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</si>
  <si>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</si>
  <si>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</si>
  <si>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</si>
  <si>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</si>
  <si>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</si>
  <si>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</si>
  <si>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</si>
  <si>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</si>
  <si>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</si>
  <si>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</si>
  <si>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</si>
  <si>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</si>
  <si>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</si>
  <si>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</si>
  <si>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</si>
  <si>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</si>
  <si>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</si>
  <si>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</si>
  <si>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</si>
  <si>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</si>
  <si>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</si>
  <si>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</si>
  <si>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</si>
  <si>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</si>
  <si>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</si>
  <si>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</si>
  <si>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</si>
  <si>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</si>
  <si>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</si>
  <si>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</si>
  <si>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</si>
  <si>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</si>
  <si>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</si>
  <si>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</si>
  <si>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</si>
  <si>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</si>
  <si>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</si>
  <si>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</si>
  <si>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</si>
  <si>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</si>
  <si>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</si>
  <si>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</si>
  <si>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</si>
  <si>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</si>
  <si>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</si>
  <si>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</si>
  <si>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</si>
  <si>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</si>
  <si>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</si>
  <si>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</si>
  <si>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</si>
  <si>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</si>
  <si>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</si>
  <si>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</si>
  <si>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</si>
  <si>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</si>
  <si>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</si>
  <si>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</si>
  <si>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</si>
  <si>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</si>
  <si>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</si>
  <si>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</si>
  <si>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</si>
  <si>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</si>
  <si>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</si>
  <si>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</si>
  <si>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</si>
  <si>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</si>
  <si>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</si>
  <si>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</si>
  <si>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</si>
  <si>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</si>
  <si>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</si>
  <si>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</si>
  <si>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</si>
  <si>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</si>
  <si>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</si>
  <si>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</si>
  <si>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</si>
  <si>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</si>
  <si>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</si>
  <si>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</si>
  <si>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</si>
  <si>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</si>
  <si>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</si>
  <si>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</si>
  <si>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</si>
  <si>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</si>
  <si>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</si>
  <si>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</si>
  <si>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</si>
  <si>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</si>
  <si>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</si>
  <si>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</si>
  <si>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</si>
  <si>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</si>
  <si>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</si>
  <si>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</si>
  <si>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</si>
  <si>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</si>
  <si>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</si>
  <si>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</si>
  <si>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</si>
  <si>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</si>
  <si>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</si>
  <si>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</si>
  <si>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</si>
  <si>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</si>
  <si>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</si>
  <si>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</si>
  <si>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</si>
  <si>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</si>
  <si>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</si>
  <si>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</si>
  <si>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</si>
  <si>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</si>
  <si>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</si>
  <si>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</si>
  <si>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</si>
  <si>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</si>
  <si>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</si>
  <si>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</si>
  <si>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</si>
  <si>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</si>
  <si>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</si>
  <si>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</si>
  <si>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</si>
  <si>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</si>
  <si>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</si>
  <si>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</si>
  <si>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</si>
  <si>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</si>
  <si>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</si>
  <si>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</si>
  <si>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</si>
  <si>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</si>
  <si>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</si>
  <si>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</si>
  <si>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</si>
  <si>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</si>
  <si>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</si>
  <si>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</si>
  <si>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</si>
  <si>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</si>
  <si>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</si>
  <si>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</si>
  <si>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</si>
  <si>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</si>
  <si>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</si>
  <si>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</si>
  <si>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</si>
  <si>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</si>
  <si>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</si>
  <si>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</si>
  <si>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</si>
  <si>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</si>
  <si>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</si>
  <si>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</si>
  <si>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</si>
  <si>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</si>
  <si>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</si>
  <si>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</si>
  <si>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</si>
  <si>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</si>
  <si>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</si>
  <si>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</si>
  <si>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</si>
  <si>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</si>
  <si>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</si>
  <si>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</si>
  <si>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</si>
  <si>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</si>
  <si>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</si>
  <si>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</si>
  <si>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</si>
  <si>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</si>
  <si>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</si>
  <si>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</si>
  <si>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</si>
  <si>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</si>
  <si>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</si>
  <si>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</si>
  <si>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</si>
  <si>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</si>
  <si>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</si>
  <si>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</si>
  <si>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</si>
  <si>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</si>
  <si>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</si>
  <si>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</si>
  <si>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</si>
  <si>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</si>
  <si>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</si>
  <si>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</si>
  <si>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</si>
  <si>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</si>
  <si>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</si>
  <si>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</si>
  <si>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</si>
  <si>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</si>
  <si>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</si>
  <si>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</si>
  <si>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</si>
  <si>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</si>
  <si>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</si>
  <si>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</si>
  <si>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</si>
  <si>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</si>
  <si>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</si>
  <si>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</si>
  <si>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</si>
  <si>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</si>
  <si>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</si>
  <si>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</si>
  <si>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</si>
  <si>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</si>
  <si>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</si>
  <si>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</si>
  <si>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</si>
  <si>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</si>
  <si>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</si>
  <si>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</si>
  <si>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</si>
  <si>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</si>
  <si>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</si>
  <si>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</si>
  <si>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</si>
  <si>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</si>
  <si>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</si>
  <si>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</si>
  <si>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</si>
  <si>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</si>
  <si>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</si>
  <si>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</si>
  <si>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</si>
  <si>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</si>
  <si>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</si>
  <si>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</si>
  <si>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</si>
  <si>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</si>
  <si>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</si>
  <si>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</si>
  <si>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</si>
  <si>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</si>
  <si>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</si>
  <si>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</si>
  <si>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</si>
  <si>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</si>
  <si>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</si>
  <si>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</si>
  <si>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</si>
  <si>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</si>
  <si>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</si>
  <si>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</si>
  <si>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</si>
  <si>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</si>
  <si>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</si>
  <si>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</si>
  <si>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</si>
  <si>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</si>
  <si>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</si>
  <si>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</si>
  <si>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</si>
  <si>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</si>
  <si>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</si>
  <si>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</si>
  <si>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</si>
  <si>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</si>
  <si>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</si>
  <si>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</si>
  <si>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</si>
  <si>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</si>
  <si>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</si>
  <si>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</si>
  <si>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</si>
  <si>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</si>
  <si>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</si>
  <si>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</si>
  <si>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</si>
  <si>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</si>
  <si>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</si>
  <si>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</si>
  <si>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</si>
  <si>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</si>
  <si>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</si>
  <si>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</si>
  <si>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</si>
  <si>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</si>
  <si>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</si>
  <si>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</si>
  <si>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</si>
  <si>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</si>
  <si>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</si>
  <si>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</si>
  <si>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</si>
  <si>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</si>
  <si>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</si>
  <si>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</si>
  <si>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</si>
  <si>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</si>
  <si>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</si>
  <si>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</si>
  <si>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</si>
  <si>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</si>
  <si>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</si>
  <si>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</si>
  <si>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</si>
  <si>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</si>
  <si>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</si>
  <si>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</si>
  <si>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</si>
  <si>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</si>
  <si>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</si>
  <si>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</si>
  <si>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</si>
  <si>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</si>
  <si>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</si>
  <si>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</si>
  <si>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</si>
  <si>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</si>
  <si>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</si>
  <si>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</si>
  <si>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</si>
  <si>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</si>
  <si>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</si>
  <si>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</si>
  <si>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</si>
  <si>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</si>
  <si>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</si>
  <si>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</si>
  <si>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</si>
  <si>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</si>
  <si>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</si>
  <si>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</si>
  <si>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</si>
  <si>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</si>
  <si>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</si>
  <si>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</si>
  <si>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</si>
  <si>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</si>
  <si>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</si>
  <si>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</si>
  <si>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</si>
  <si>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</si>
  <si>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</si>
  <si>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</si>
  <si>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</si>
  <si>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</si>
  <si>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</si>
  <si>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</si>
  <si>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</si>
  <si>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</si>
  <si>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</si>
  <si>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</si>
  <si>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</si>
  <si>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</si>
  <si>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</si>
  <si>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</si>
  <si>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</si>
  <si>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</si>
  <si>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</si>
  <si>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</si>
  <si>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</si>
  <si>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</si>
  <si>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</si>
  <si>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</si>
  <si>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</si>
  <si>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</si>
  <si>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</si>
  <si>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</si>
  <si>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</si>
  <si>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</si>
  <si>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</si>
  <si>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</si>
  <si>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</si>
  <si>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</si>
  <si>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</si>
  <si>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</si>
  <si>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</si>
  <si>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</si>
  <si>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</si>
  <si>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</si>
  <si>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</si>
  <si>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</si>
  <si>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</si>
  <si>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</si>
  <si>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</si>
  <si>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</si>
  <si>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</si>
  <si>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</si>
  <si>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</si>
  <si>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</si>
  <si>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</si>
  <si>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</si>
  <si>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</si>
  <si>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</si>
  <si>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</si>
  <si>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</si>
  <si>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</si>
  <si>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</si>
  <si>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</si>
  <si>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</si>
  <si>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</si>
  <si>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</si>
  <si>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</si>
  <si>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</si>
  <si>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</si>
  <si>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</si>
  <si>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</si>
  <si>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</si>
  <si>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</si>
  <si>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</si>
  <si>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</si>
  <si>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</si>
  <si>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</si>
  <si>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</si>
  <si>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</si>
  <si>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</si>
  <si>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</si>
  <si>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</si>
  <si>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</si>
  <si>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</si>
  <si>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</si>
  <si>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</si>
  <si>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</si>
  <si>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</si>
  <si>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</si>
  <si>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</si>
  <si>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</si>
  <si>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</si>
  <si>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</si>
  <si>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</si>
  <si>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</si>
  <si>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</si>
  <si>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</si>
  <si>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</si>
  <si>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</si>
  <si>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</si>
  <si>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</si>
  <si>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</si>
  <si>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</si>
  <si>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</si>
  <si>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</si>
  <si>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</si>
  <si>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</si>
  <si>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</si>
  <si>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</si>
  <si>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</si>
  <si>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</si>
  <si>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</si>
  <si>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</si>
  <si>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</si>
  <si>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</si>
  <si>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</si>
  <si>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</si>
  <si>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</si>
  <si>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</si>
  <si>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</si>
  <si>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</si>
  <si>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</si>
  <si>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</si>
  <si>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</si>
  <si>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</si>
  <si>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</si>
  <si>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</si>
  <si>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</si>
  <si>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</si>
  <si>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</si>
  <si>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</si>
  <si>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</si>
  <si>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</si>
  <si>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</si>
  <si>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</si>
  <si>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</si>
  <si>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</si>
  <si>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</si>
  <si>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</si>
  <si>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</si>
  <si>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</si>
  <si>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</si>
  <si>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</si>
  <si>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</si>
  <si>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</si>
  <si>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</si>
  <si>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</si>
  <si>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</si>
  <si>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</si>
  <si>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</si>
  <si>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</si>
  <si>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</si>
  <si>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</si>
  <si>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</si>
  <si>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</si>
  <si>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</si>
  <si>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</si>
  <si>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</si>
  <si>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</si>
  <si>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</si>
  <si>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</si>
  <si>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</si>
  <si>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</si>
  <si>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</si>
  <si>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</si>
  <si>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</si>
  <si>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</si>
  <si>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</si>
  <si>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</si>
  <si>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</si>
  <si>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</si>
  <si>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</si>
  <si>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</si>
  <si>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</si>
  <si>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</si>
  <si>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</si>
  <si>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</si>
  <si>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</si>
  <si>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</si>
  <si>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</si>
  <si>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</si>
  <si>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</si>
  <si>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</si>
  <si>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</si>
  <si>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</si>
  <si>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</si>
  <si>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</si>
  <si>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</si>
  <si>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</si>
  <si>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</si>
  <si>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</si>
  <si>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</si>
  <si>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</si>
  <si>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</si>
  <si>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</si>
  <si>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</si>
  <si>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</si>
  <si>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</si>
  <si>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</si>
  <si>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</si>
  <si>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</si>
  <si>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</si>
  <si>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</si>
  <si>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</si>
  <si>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</si>
  <si>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</si>
  <si>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</si>
  <si>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</si>
  <si>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</si>
  <si>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</si>
  <si>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</si>
  <si>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</si>
  <si>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</si>
  <si>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</si>
  <si>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</si>
  <si>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</si>
  <si>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</si>
  <si>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</si>
  <si>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</si>
  <si>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</si>
  <si>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</si>
  <si>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</si>
  <si>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</si>
  <si>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</si>
  <si>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</si>
  <si>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</si>
  <si>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</si>
  <si>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</si>
  <si>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</si>
  <si>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</si>
  <si>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</si>
  <si>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</si>
  <si>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</si>
  <si>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</si>
  <si>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</si>
  <si>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</si>
  <si>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</si>
  <si>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</si>
  <si>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</si>
  <si>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</si>
  <si>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</si>
  <si>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</si>
  <si>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</si>
  <si>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</si>
  <si>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</si>
  <si>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</si>
  <si>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</si>
  <si>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</si>
  <si>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</si>
  <si>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</si>
  <si>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</si>
  <si>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</si>
  <si>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</si>
  <si>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</si>
  <si>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</si>
  <si>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</si>
  <si>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</si>
  <si>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</si>
  <si>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</si>
  <si>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</si>
  <si>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</si>
  <si>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</si>
  <si>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</si>
  <si>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</si>
  <si>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</si>
  <si>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</si>
  <si>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</si>
  <si>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</si>
  <si>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</si>
  <si>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</si>
  <si>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</si>
  <si>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</si>
  <si>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</si>
  <si>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</si>
  <si>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</si>
  <si>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</si>
  <si>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</si>
  <si>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</si>
  <si>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</si>
  <si>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</si>
  <si>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</si>
  <si>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</si>
  <si>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</si>
  <si>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</si>
  <si>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</si>
  <si>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</si>
  <si>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</si>
  <si>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</si>
  <si>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</si>
  <si>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</si>
  <si>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</si>
  <si>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</si>
  <si>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</si>
  <si>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</si>
  <si>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</si>
  <si>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</si>
  <si>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</si>
  <si>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</si>
  <si>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</si>
  <si>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</si>
  <si>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</si>
  <si>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</si>
  <si>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</si>
  <si>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</si>
  <si>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</si>
  <si>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</si>
  <si>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</si>
  <si>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</si>
  <si>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</si>
  <si>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</si>
  <si>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</si>
  <si>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</si>
  <si>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</si>
  <si>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</si>
  <si>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</si>
  <si>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</si>
  <si>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</si>
  <si>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</si>
  <si>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</si>
  <si>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</si>
  <si>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</si>
  <si>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</si>
  <si>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</si>
  <si>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</si>
  <si>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</si>
  <si>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</si>
  <si>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</si>
  <si>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</si>
  <si>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</si>
  <si>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</si>
  <si>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</si>
  <si>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</si>
  <si>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</si>
  <si>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</si>
  <si>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</si>
  <si>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</si>
  <si>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</si>
  <si>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</si>
  <si>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</si>
  <si>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</si>
  <si>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</si>
  <si>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</si>
  <si>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</si>
  <si>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</si>
  <si>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</si>
  <si>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</si>
  <si>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</si>
  <si>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</si>
  <si>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</si>
  <si>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</si>
  <si>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</si>
  <si>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</si>
  <si>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</si>
  <si>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</si>
  <si>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</si>
  <si>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</si>
  <si>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</si>
  <si>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</si>
  <si>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</si>
  <si>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</si>
  <si>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</si>
  <si>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</si>
  <si>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</si>
  <si>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</si>
  <si>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</si>
  <si>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</si>
  <si>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</si>
  <si>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</si>
  <si>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</si>
  <si>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</si>
  <si>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</si>
  <si>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</si>
  <si>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</si>
  <si>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</si>
  <si>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</si>
  <si>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</si>
  <si>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</si>
  <si>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</si>
  <si>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</si>
  <si>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</si>
  <si>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</si>
  <si>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</si>
  <si>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</si>
  <si>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</si>
  <si>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</si>
  <si>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</si>
  <si>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</si>
  <si>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</si>
  <si>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</si>
  <si>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</si>
  <si>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</si>
  <si>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</si>
  <si>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</si>
  <si>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</si>
  <si>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</si>
  <si>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</si>
  <si>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</si>
  <si>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</si>
  <si>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</si>
  <si>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</si>
  <si>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</si>
  <si>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</si>
  <si>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</si>
  <si>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</si>
  <si>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</si>
  <si>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</si>
  <si>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</si>
  <si>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</si>
  <si>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</si>
  <si>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</si>
  <si>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</si>
  <si>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</si>
  <si>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</si>
  <si>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</si>
  <si>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</si>
  <si>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</si>
  <si>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</si>
  <si>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</si>
  <si>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</si>
  <si>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</si>
  <si>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</si>
  <si>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</si>
  <si>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</si>
  <si>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</si>
  <si>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</si>
  <si>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</si>
  <si>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</si>
  <si>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</si>
  <si>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</si>
  <si>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</si>
  <si>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</si>
  <si>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</si>
  <si>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</si>
  <si>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</si>
  <si>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</si>
  <si>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</si>
  <si>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</si>
  <si>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</si>
  <si>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</si>
  <si>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</si>
  <si>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</si>
  <si>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</si>
  <si>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</si>
  <si>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</si>
  <si>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</si>
  <si>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</si>
  <si>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</si>
  <si>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</si>
  <si>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</si>
  <si>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</si>
  <si>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</si>
  <si>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</si>
  <si>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</si>
  <si>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</si>
  <si>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</si>
  <si>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</si>
  <si>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</si>
  <si>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</si>
  <si>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</si>
  <si>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</si>
  <si>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</si>
  <si>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</si>
  <si>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</si>
  <si>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</si>
  <si>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</si>
  <si>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</si>
  <si>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</si>
  <si>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</si>
  <si>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</si>
  <si>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</si>
  <si>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</si>
  <si>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</si>
  <si>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</si>
  <si>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</si>
  <si>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</si>
  <si>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</si>
  <si>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</si>
  <si>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</si>
  <si>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</si>
  <si>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</si>
  <si>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</si>
  <si>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</si>
  <si>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</si>
  <si>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</si>
  <si>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</si>
  <si>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</si>
  <si>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</si>
  <si>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</si>
  <si>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</si>
  <si>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</si>
  <si>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</si>
  <si>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</si>
  <si>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</si>
  <si>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</si>
  <si>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</si>
  <si>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</si>
  <si>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</si>
  <si>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</si>
  <si>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</si>
  <si>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</si>
  <si>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</si>
  <si>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</si>
  <si>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</si>
  <si>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</si>
  <si>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</si>
  <si>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</si>
  <si>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</si>
  <si>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</si>
  <si>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</si>
  <si>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</si>
  <si>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</si>
  <si>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</si>
  <si>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</si>
  <si>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</si>
  <si>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</si>
  <si>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</si>
  <si>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</si>
  <si>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</si>
  <si>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</si>
  <si>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</si>
  <si>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</si>
  <si>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</si>
  <si>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</si>
  <si>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</si>
  <si>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</si>
  <si>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</si>
  <si>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</si>
  <si>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</si>
  <si>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</si>
  <si>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</si>
  <si>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</si>
  <si>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</si>
  <si>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</si>
  <si>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</si>
  <si>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</si>
  <si>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</si>
  <si>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</si>
  <si>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</si>
  <si>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</si>
  <si>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</si>
  <si>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</si>
  <si>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</si>
  <si>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</si>
  <si>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</si>
  <si>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</si>
  <si>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</si>
  <si>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</si>
  <si>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</si>
  <si>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</si>
  <si>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</si>
  <si>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</si>
  <si>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</si>
  <si>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</si>
  <si>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</si>
  <si>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</si>
  <si>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</si>
  <si>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</si>
  <si>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</si>
  <si>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</si>
  <si>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</si>
  <si>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</si>
  <si>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</si>
  <si>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</si>
  <si>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</si>
  <si>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</si>
  <si>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</si>
  <si>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</si>
  <si>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</si>
  <si>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</si>
  <si>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</si>
  <si>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</si>
  <si>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</si>
  <si>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</si>
  <si>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</si>
  <si>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</si>
  <si>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</si>
  <si>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</si>
  <si>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</si>
  <si>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</si>
  <si>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</si>
  <si>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</si>
  <si>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</si>
  <si>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</si>
  <si>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</si>
  <si>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</si>
  <si>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</si>
  <si>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</si>
  <si>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</si>
  <si>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</si>
  <si>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</si>
  <si>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</si>
  <si>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</si>
  <si>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</si>
  <si>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</si>
  <si>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</si>
  <si>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</si>
  <si>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</si>
  <si>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</si>
  <si>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</si>
  <si>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</si>
  <si>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</si>
  <si>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</si>
  <si>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</si>
  <si>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</si>
  <si>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</si>
  <si>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</si>
  <si>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</si>
  <si>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</si>
  <si>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</si>
  <si>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</si>
  <si>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</si>
  <si>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</si>
  <si>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</si>
  <si>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</si>
  <si>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</si>
  <si>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</si>
  <si>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</si>
  <si>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</si>
  <si>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</si>
  <si>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</si>
  <si>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</si>
  <si>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</si>
  <si>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</si>
  <si>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</si>
  <si>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</si>
  <si>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</si>
  <si>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</si>
  <si>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</si>
  <si>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</si>
  <si>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</si>
  <si>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</si>
  <si>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</si>
  <si>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</si>
  <si>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</si>
  <si>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</si>
  <si>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</si>
  <si>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</si>
  <si>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</si>
  <si>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</si>
  <si>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</si>
  <si>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</si>
  <si>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</si>
  <si>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</si>
  <si>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</si>
  <si>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</si>
  <si>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</si>
  <si>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</si>
  <si>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</si>
  <si>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</si>
  <si>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</si>
  <si>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</si>
  <si>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</si>
  <si>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</si>
  <si>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</si>
  <si>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</si>
  <si>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</si>
  <si>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</si>
  <si>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</si>
  <si>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</si>
  <si>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</si>
  <si>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</si>
  <si>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</si>
  <si>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</si>
  <si>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</si>
  <si>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</si>
  <si>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</si>
  <si>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</si>
  <si>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</si>
  <si>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</si>
  <si>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</si>
  <si>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</si>
  <si>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</si>
  <si>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</si>
  <si>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</si>
  <si>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</si>
  <si>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</si>
  <si>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</si>
  <si>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</si>
  <si>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</si>
  <si>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</si>
  <si>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</si>
  <si>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</si>
  <si>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</si>
  <si>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</si>
  <si>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</si>
  <si>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</si>
  <si>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</si>
  <si>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</si>
  <si>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</si>
  <si>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</si>
  <si>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</si>
  <si>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</si>
  <si>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</si>
  <si>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</si>
  <si>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</si>
  <si>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</si>
  <si>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</si>
  <si>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</si>
  <si>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</si>
  <si>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</si>
  <si>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</si>
  <si>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</si>
  <si>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</si>
  <si>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</si>
  <si>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</si>
  <si>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</si>
  <si>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</si>
  <si>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</si>
  <si>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</si>
  <si>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</si>
  <si>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</si>
  <si>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</si>
  <si>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</si>
  <si>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</si>
  <si>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</si>
  <si>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</si>
  <si>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</si>
  <si>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</si>
  <si>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</si>
  <si>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</si>
  <si>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</si>
  <si>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</si>
  <si>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</si>
  <si>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</si>
  <si>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</si>
  <si>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</si>
  <si>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</si>
  <si>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</si>
  <si>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</si>
  <si>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</si>
  <si>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</si>
  <si>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</si>
  <si>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</si>
  <si>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</si>
  <si>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</si>
  <si>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</si>
  <si>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</si>
  <si>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</si>
  <si>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</si>
  <si>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</si>
  <si>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</si>
  <si>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</si>
  <si>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</si>
  <si>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</si>
  <si>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</si>
  <si>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</si>
  <si>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</si>
  <si>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</si>
  <si>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</si>
  <si>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</si>
  <si>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</si>
  <si>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</si>
  <si>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</si>
  <si>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</si>
  <si>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</si>
  <si>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</si>
  <si>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</si>
  <si>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</si>
  <si>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</si>
  <si>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</si>
  <si>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</si>
  <si>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</si>
  <si>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</si>
  <si>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</si>
  <si>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</si>
  <si>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</si>
  <si>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</si>
  <si>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</si>
  <si>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</si>
  <si>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</si>
  <si>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</si>
  <si>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</si>
  <si>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</si>
  <si>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</si>
  <si>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</si>
  <si>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</si>
  <si>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</si>
  <si>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</si>
  <si>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</si>
  <si>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</si>
  <si>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</si>
  <si>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</si>
  <si>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</si>
  <si>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</si>
  <si>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</si>
  <si>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</si>
  <si>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</si>
  <si>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</si>
  <si>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</si>
  <si>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</si>
  <si>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</si>
  <si>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</si>
  <si>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</si>
  <si>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</si>
  <si>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</si>
  <si>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</si>
  <si>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</si>
  <si>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</si>
  <si>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</si>
  <si>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</si>
  <si>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</si>
  <si>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</si>
  <si>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</si>
  <si>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</si>
  <si>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</si>
  <si>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</si>
  <si>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</si>
  <si>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</si>
  <si>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</si>
  <si>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</si>
  <si>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</si>
  <si>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</si>
  <si>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</si>
  <si>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</si>
  <si>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</si>
  <si>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</si>
  <si>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</si>
  <si>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</si>
  <si>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</si>
  <si>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</si>
  <si>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</si>
  <si>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</si>
  <si>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</si>
  <si>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</si>
  <si>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</si>
  <si>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</si>
  <si>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</si>
  <si>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</si>
  <si>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</si>
  <si>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</si>
  <si>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</si>
  <si>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</si>
  <si>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</si>
  <si>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</si>
  <si>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</si>
  <si>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</si>
  <si>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</si>
  <si>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</si>
  <si>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</si>
  <si>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</si>
  <si>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</si>
  <si>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</si>
  <si>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</si>
  <si>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</si>
  <si>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</si>
  <si>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</si>
  <si>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</si>
  <si>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</si>
  <si>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</si>
  <si>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</si>
  <si>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</si>
  <si>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</si>
  <si>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</si>
  <si>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</si>
  <si>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</si>
  <si>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</si>
  <si>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</si>
  <si>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</si>
  <si>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</si>
  <si>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</si>
  <si>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</si>
  <si>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</si>
  <si>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</si>
  <si>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</si>
  <si>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</si>
  <si>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</si>
  <si>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</si>
  <si>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</si>
  <si>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</si>
  <si>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</si>
  <si>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</si>
  <si>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</si>
  <si>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</si>
  <si>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</si>
  <si>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</si>
  <si>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</si>
  <si>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</si>
  <si>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</si>
  <si>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</si>
  <si>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</si>
  <si>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</si>
  <si>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</si>
  <si>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</si>
  <si>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</si>
  <si>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</si>
  <si>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</si>
  <si>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</si>
  <si>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</si>
  <si>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</si>
  <si>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</si>
  <si>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</si>
  <si>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</si>
  <si>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</si>
  <si>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</si>
  <si>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</si>
  <si>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</si>
  <si>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</si>
  <si>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</si>
  <si>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</si>
  <si>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</si>
  <si>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</si>
  <si>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</si>
  <si>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</si>
  <si>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</si>
  <si>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</si>
  <si>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</si>
  <si>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</si>
  <si>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</si>
  <si>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</si>
  <si>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</si>
  <si>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</si>
  <si>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</si>
  <si>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</si>
  <si>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</si>
  <si>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</si>
  <si>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</si>
  <si>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</si>
  <si>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</si>
  <si>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</si>
  <si>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</si>
  <si>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</si>
  <si>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</si>
  <si>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</si>
  <si>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</si>
  <si>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</si>
  <si>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</si>
  <si>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</si>
  <si>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</si>
  <si>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</si>
  <si>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</si>
  <si>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</si>
  <si>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</si>
  <si>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</si>
  <si>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</si>
  <si>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</si>
  <si>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</si>
  <si>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</si>
  <si>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</si>
  <si>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</si>
  <si>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</si>
  <si>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</si>
  <si>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</si>
  <si>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</si>
  <si>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</si>
  <si>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</si>
  <si>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</si>
  <si>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</si>
  <si>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</si>
  <si>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</si>
  <si>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</si>
  <si>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</si>
  <si>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</si>
  <si>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</si>
  <si>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</si>
  <si>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</si>
  <si>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</si>
  <si>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</si>
  <si>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</si>
  <si>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</si>
  <si>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</si>
  <si>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</si>
  <si>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</si>
  <si>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</si>
  <si>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</si>
  <si>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</si>
  <si>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</si>
  <si>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</si>
  <si>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</si>
  <si>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</si>
  <si>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</si>
  <si>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</si>
  <si>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</si>
  <si>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</si>
  <si>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</si>
  <si>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</si>
  <si>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</si>
  <si>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</si>
  <si>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</si>
  <si>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</si>
  <si>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</si>
  <si>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</si>
  <si>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</si>
  <si>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</si>
  <si>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</si>
  <si>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</si>
  <si>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</si>
  <si>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</si>
  <si>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</si>
  <si>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</si>
  <si>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</si>
  <si>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</si>
  <si>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</si>
  <si>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</si>
  <si>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</si>
  <si>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</si>
  <si>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</si>
  <si>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</si>
  <si>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</si>
  <si>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</si>
  <si>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</si>
  <si>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</si>
  <si>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</si>
  <si>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</si>
  <si>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</si>
  <si>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</si>
  <si>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</si>
  <si>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</si>
  <si>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</si>
  <si>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</si>
  <si>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</si>
  <si>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</si>
  <si>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</si>
  <si>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</si>
  <si>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</si>
  <si>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</si>
  <si>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</si>
  <si>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</si>
  <si>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</si>
  <si>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</si>
  <si>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</si>
  <si>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</si>
  <si>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</si>
  <si>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</si>
  <si>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</si>
  <si>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</si>
  <si>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</si>
  <si>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</si>
  <si>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</si>
  <si>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</si>
  <si>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</si>
  <si>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</si>
  <si>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</si>
  <si>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</si>
  <si>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</si>
  <si>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</si>
  <si>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</si>
  <si>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</si>
  <si>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</si>
  <si>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</si>
  <si>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</si>
  <si>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</si>
  <si>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</si>
  <si>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</si>
  <si>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</si>
  <si>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</si>
  <si>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</si>
  <si>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</si>
  <si>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</si>
  <si>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</si>
  <si>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</si>
  <si>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</si>
  <si>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</si>
  <si>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</si>
  <si>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</si>
  <si>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</si>
  <si>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</si>
  <si>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</si>
  <si>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</si>
  <si>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</si>
  <si>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</si>
  <si>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</si>
  <si>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</si>
  <si>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</si>
  <si>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</si>
  <si>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</si>
  <si>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</si>
  <si>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</si>
  <si>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</si>
  <si>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</si>
  <si>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</si>
  <si>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</si>
  <si>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</si>
  <si>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</si>
  <si>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</si>
  <si>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</si>
  <si>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</si>
  <si>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</si>
  <si>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</si>
  <si>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</si>
  <si>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</si>
  <si>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</si>
  <si>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</si>
  <si>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</si>
  <si>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</si>
  <si>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</si>
  <si>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</si>
  <si>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</si>
  <si>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</si>
  <si>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</si>
  <si>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</si>
  <si>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</si>
  <si>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</si>
  <si>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</si>
  <si>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</si>
  <si>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</si>
  <si>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</si>
  <si>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</si>
  <si>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</si>
  <si>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</si>
  <si>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</si>
  <si>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</si>
  <si>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</si>
  <si>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</si>
  <si>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</si>
  <si>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</si>
  <si>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</si>
  <si>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</si>
  <si>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</si>
  <si>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</si>
  <si>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</si>
  <si>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</si>
  <si>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</si>
  <si>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</si>
  <si>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</si>
  <si>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</si>
  <si>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</si>
  <si>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</si>
  <si>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</si>
  <si>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</si>
  <si>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</si>
  <si>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</si>
  <si>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</si>
  <si>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</si>
  <si>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</si>
  <si>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</si>
  <si>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</si>
  <si>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</si>
  <si>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</si>
  <si>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</si>
  <si>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</si>
  <si>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</si>
  <si>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</si>
  <si>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</si>
  <si>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</si>
  <si>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</si>
  <si>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</si>
  <si>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</si>
  <si>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</si>
  <si>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</si>
  <si>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</si>
  <si>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</si>
  <si>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</si>
  <si>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</si>
  <si>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</si>
  <si>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</si>
  <si>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</si>
  <si>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</si>
  <si>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</si>
  <si>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</si>
  <si>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</si>
  <si>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</si>
  <si>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</si>
  <si>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</si>
  <si>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</si>
  <si>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</si>
  <si>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</si>
  <si>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</si>
  <si>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</si>
  <si>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</si>
  <si>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</si>
  <si>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</si>
  <si>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</si>
  <si>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</si>
  <si>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</si>
  <si>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</si>
  <si>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</si>
  <si>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</si>
  <si>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</si>
  <si>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</si>
  <si>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</si>
  <si>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</si>
  <si>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</si>
  <si>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</si>
  <si>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</si>
  <si>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</si>
  <si>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</si>
  <si>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</si>
  <si>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</si>
  <si>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</si>
  <si>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</si>
  <si>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</si>
  <si>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</si>
  <si>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</si>
  <si>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</si>
  <si>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</si>
  <si>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</si>
  <si>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</si>
  <si>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</si>
  <si>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</si>
  <si>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</si>
  <si>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</si>
  <si>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</si>
  <si>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</si>
  <si>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</si>
  <si>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</si>
  <si>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</si>
  <si>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</si>
  <si>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</si>
  <si>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</si>
  <si>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</si>
  <si>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</si>
  <si>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</si>
  <si>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</si>
  <si>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</si>
  <si>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</si>
  <si>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</si>
  <si>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</si>
  <si>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</si>
  <si>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</si>
  <si>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</si>
  <si>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</si>
  <si>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</si>
  <si>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</si>
  <si>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</si>
  <si>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</si>
  <si>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</si>
  <si>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</si>
  <si>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</si>
  <si>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</si>
  <si>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</si>
  <si>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</si>
  <si>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</si>
  <si>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</si>
  <si>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</si>
  <si>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</si>
  <si>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</si>
  <si>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</si>
  <si>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</si>
  <si>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</si>
  <si>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</si>
  <si>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</si>
  <si>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</si>
  <si>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</si>
  <si>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</si>
  <si>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</si>
  <si>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</si>
  <si>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</si>
  <si>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</si>
  <si>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</si>
  <si>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</si>
  <si>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</si>
  <si>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</si>
  <si>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</si>
  <si>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</si>
  <si>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</si>
  <si>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</si>
  <si>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</si>
  <si>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</si>
  <si>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</si>
  <si>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</si>
  <si>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</si>
  <si>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</si>
  <si>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</si>
  <si>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</si>
  <si>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</si>
  <si>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</si>
  <si>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</si>
  <si>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</si>
  <si>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</si>
  <si>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</si>
  <si>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</si>
  <si>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</si>
  <si>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</si>
  <si>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</si>
  <si>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</si>
  <si>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</si>
  <si>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</si>
  <si>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</si>
  <si>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</si>
  <si>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</si>
  <si>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</si>
  <si>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</si>
  <si>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</si>
  <si>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</si>
  <si>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</si>
  <si>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</si>
  <si>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</si>
  <si>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</si>
  <si>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</si>
  <si>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</si>
  <si>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</si>
  <si>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</si>
  <si>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</si>
  <si>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</si>
  <si>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</si>
  <si>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</si>
  <si>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</si>
  <si>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</si>
  <si>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</si>
  <si>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</si>
  <si>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</si>
  <si>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</si>
  <si>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</si>
  <si>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</si>
  <si>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</si>
  <si>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</si>
  <si>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</si>
  <si>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</si>
  <si>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</si>
  <si>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</si>
  <si>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</si>
  <si>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</si>
  <si>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</si>
  <si>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</si>
  <si>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</si>
  <si>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</si>
  <si>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</si>
  <si>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</si>
  <si>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</si>
  <si>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</si>
  <si>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</si>
  <si>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</si>
  <si>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</si>
  <si>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</si>
  <si>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</si>
  <si>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</si>
  <si>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</si>
  <si>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</si>
  <si>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</si>
  <si>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</si>
  <si>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</si>
  <si>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</si>
  <si>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</si>
  <si>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</si>
  <si>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</si>
  <si>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</si>
  <si>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</si>
  <si>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</si>
  <si>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</si>
  <si>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</si>
  <si>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</si>
  <si>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</si>
  <si>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</si>
  <si>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</si>
  <si>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</si>
  <si>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</si>
  <si>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</si>
  <si>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</si>
  <si>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</si>
  <si>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</si>
  <si>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</si>
  <si>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</si>
  <si>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</si>
  <si>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</si>
  <si>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</si>
  <si>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</si>
  <si>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</si>
  <si>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</si>
  <si>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</si>
  <si>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</si>
  <si>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</si>
  <si>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</si>
  <si>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</si>
  <si>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</si>
  <si>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</si>
  <si>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</si>
  <si>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</si>
  <si>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</si>
  <si>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</si>
  <si>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</si>
  <si>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</si>
  <si>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</si>
  <si>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</si>
  <si>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</si>
  <si>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</si>
  <si>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</si>
  <si>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</si>
  <si>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</si>
  <si>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</si>
  <si>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</si>
  <si>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</si>
  <si>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</si>
  <si>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</si>
  <si>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</si>
  <si>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</si>
  <si>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</si>
  <si>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</si>
  <si>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</si>
  <si>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</si>
  <si>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</si>
  <si>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</si>
  <si>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</si>
  <si>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</si>
  <si>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</si>
  <si>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</si>
  <si>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</si>
  <si>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</si>
  <si>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</si>
  <si>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</si>
  <si>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</si>
  <si>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</si>
  <si>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</si>
  <si>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</si>
  <si>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</si>
  <si>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</si>
  <si>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</si>
  <si>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</si>
  <si>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</si>
  <si>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</si>
  <si>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</si>
  <si>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</si>
  <si>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</si>
  <si>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</si>
  <si>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</si>
  <si>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</si>
  <si>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</si>
  <si>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</si>
  <si>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</si>
  <si>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</si>
  <si>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</si>
  <si>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</si>
  <si>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</si>
  <si>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</si>
  <si>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</si>
  <si>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</si>
  <si>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</si>
  <si>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</si>
  <si>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</si>
  <si>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</si>
  <si>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</si>
  <si>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</si>
  <si>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</si>
  <si>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</si>
  <si>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</si>
  <si>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</si>
  <si>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</si>
  <si>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</si>
  <si>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</si>
  <si>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</si>
  <si>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</si>
  <si>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</si>
  <si>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</si>
  <si>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</si>
  <si>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</si>
  <si>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</si>
  <si>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</si>
  <si>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</si>
  <si>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</si>
  <si>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</si>
  <si>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</si>
  <si>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</si>
  <si>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</si>
  <si>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</si>
  <si>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</si>
  <si>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</si>
  <si>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</si>
  <si>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</si>
  <si>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</si>
  <si>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</si>
  <si>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</si>
  <si>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</si>
  <si>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</si>
  <si>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</si>
  <si>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</si>
  <si>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</si>
  <si>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</si>
  <si>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</si>
  <si>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</si>
  <si>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</si>
  <si>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</si>
  <si>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</si>
  <si>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</si>
  <si>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</si>
  <si>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</si>
  <si>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</si>
  <si>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</si>
  <si>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</si>
  <si>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</si>
  <si>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</si>
  <si>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</si>
  <si>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</si>
  <si>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</si>
  <si>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</si>
  <si>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</si>
  <si>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</si>
  <si>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</si>
  <si>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</si>
  <si>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</si>
  <si>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</si>
  <si>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</si>
  <si>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</si>
  <si>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</si>
  <si>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</si>
  <si>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</si>
  <si>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</si>
  <si>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</si>
  <si>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</si>
  <si>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</si>
  <si>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</si>
  <si>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</si>
  <si>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</si>
  <si>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</si>
  <si>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</si>
  <si>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</si>
  <si>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</si>
  <si>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</si>
  <si>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</si>
  <si>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</si>
  <si>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</si>
  <si>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</si>
  <si>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</si>
  <si>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</si>
  <si>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</si>
  <si>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</si>
  <si>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</si>
  <si>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</si>
  <si>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</si>
  <si>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</si>
  <si>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</si>
  <si>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</si>
  <si>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</si>
  <si>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</si>
  <si>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</si>
  <si>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</si>
  <si>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</si>
  <si>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</si>
  <si>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</si>
  <si>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</si>
  <si>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</si>
  <si>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</si>
  <si>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</si>
  <si>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</si>
  <si>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</si>
  <si>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</si>
  <si>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</si>
  <si>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</si>
  <si>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</si>
  <si>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</si>
  <si>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</si>
  <si>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</si>
  <si>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</si>
  <si>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</si>
  <si>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</si>
  <si>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</si>
  <si>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</si>
  <si>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</si>
  <si>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</si>
  <si>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</si>
  <si>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</si>
  <si>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</si>
  <si>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</si>
  <si>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</si>
  <si>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</si>
  <si>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</si>
  <si>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</si>
  <si>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</si>
  <si>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</si>
  <si>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</si>
  <si>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</si>
  <si>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</si>
  <si>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</si>
  <si>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</si>
  <si>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</si>
  <si>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</si>
  <si>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</si>
  <si>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</si>
  <si>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</si>
  <si>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</si>
  <si>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</si>
  <si>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</si>
  <si>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</si>
  <si>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</si>
  <si>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</si>
  <si>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</si>
  <si>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</si>
  <si>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</si>
  <si>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</si>
  <si>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</si>
  <si>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</si>
  <si>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</si>
  <si>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</si>
  <si>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</si>
  <si>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</si>
  <si>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</si>
  <si>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</si>
  <si>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</si>
  <si>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</si>
  <si>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</si>
  <si>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</si>
  <si>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</si>
  <si>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</si>
  <si>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</si>
  <si>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</si>
  <si>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</si>
  <si>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</si>
  <si>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</si>
  <si>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</si>
  <si>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</si>
  <si>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</si>
  <si>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</si>
  <si>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</si>
  <si>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</si>
  <si>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</si>
  <si>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</si>
  <si>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</si>
  <si>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</si>
  <si>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</si>
  <si>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</si>
  <si>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</si>
  <si>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</si>
  <si>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</si>
  <si>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</si>
  <si>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</si>
  <si>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</si>
  <si>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</si>
  <si>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</si>
  <si>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</si>
  <si>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</si>
  <si>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</si>
  <si>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</si>
  <si>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</si>
  <si>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</si>
  <si>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</si>
  <si>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</si>
  <si>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</si>
  <si>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</si>
  <si>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</si>
  <si>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</si>
  <si>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</si>
  <si>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</si>
  <si>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</si>
  <si>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</si>
  <si>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</si>
  <si>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</si>
  <si>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</si>
  <si>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</si>
  <si>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</si>
  <si>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</si>
  <si>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</si>
  <si>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</si>
  <si>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</si>
  <si>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</si>
  <si>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</si>
  <si>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</si>
  <si>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</si>
  <si>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</si>
  <si>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</si>
  <si>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</si>
  <si>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</si>
  <si>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</si>
  <si>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</si>
  <si>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</si>
  <si>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</si>
  <si>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</si>
  <si>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</si>
  <si>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</si>
  <si>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</si>
  <si>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</si>
  <si>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</si>
  <si>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</si>
  <si>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</si>
  <si>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</si>
  <si>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</si>
  <si>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</si>
  <si>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</si>
  <si>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</si>
  <si>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</si>
  <si>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</si>
  <si>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</si>
  <si>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</si>
  <si>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</si>
  <si>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</si>
  <si>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</si>
  <si>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</si>
  <si>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</si>
  <si>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</si>
  <si>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</si>
  <si>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</si>
  <si>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</si>
  <si>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</si>
  <si>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</si>
  <si>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</si>
  <si>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</si>
  <si>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</si>
  <si>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</si>
  <si>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</si>
  <si>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</si>
  <si>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</si>
  <si>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</si>
  <si>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</si>
  <si>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</si>
  <si>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</si>
  <si>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</si>
  <si>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</si>
  <si>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</si>
  <si>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</si>
  <si>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</si>
  <si>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</si>
  <si>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</si>
  <si>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</si>
  <si>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</si>
  <si>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</si>
  <si>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</si>
  <si>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</si>
  <si>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</si>
  <si>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</si>
  <si>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</si>
  <si>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</si>
  <si>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</si>
  <si>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</si>
  <si>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</si>
  <si>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</si>
  <si>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</si>
  <si>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</si>
  <si>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</si>
  <si>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</si>
  <si>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</si>
  <si>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</si>
  <si>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</si>
  <si>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</si>
  <si>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</si>
  <si>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</si>
  <si>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</si>
  <si>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</si>
  <si>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</si>
  <si>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</si>
  <si>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</si>
  <si>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</si>
  <si>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</si>
  <si>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</si>
  <si>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</si>
  <si>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</si>
  <si>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</si>
  <si>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</si>
  <si>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</si>
  <si>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</si>
  <si>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</si>
  <si>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</si>
  <si>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</si>
  <si>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</si>
  <si>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</si>
  <si>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</si>
  <si>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</si>
  <si>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</si>
  <si>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</si>
  <si>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</si>
  <si>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</si>
  <si>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</si>
  <si>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</si>
  <si>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</si>
  <si>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</si>
  <si>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</si>
  <si>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</si>
  <si>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</si>
  <si>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</si>
  <si>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</si>
  <si>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</si>
  <si>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</si>
  <si>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</si>
  <si>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</si>
  <si>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</si>
  <si>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</si>
  <si>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</si>
  <si>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</si>
  <si>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</si>
  <si>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</si>
  <si>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</si>
  <si>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</si>
  <si>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</si>
  <si>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</si>
  <si>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</si>
  <si>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</si>
  <si>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</si>
  <si>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</si>
  <si>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</si>
  <si>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</si>
  <si>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</si>
  <si>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</si>
  <si>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</si>
  <si>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</si>
  <si>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</si>
  <si>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</si>
  <si>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</si>
  <si>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</si>
  <si>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</si>
  <si>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</si>
  <si>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</si>
  <si>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</si>
  <si>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</si>
  <si>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</si>
  <si>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</si>
  <si>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</si>
  <si>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</si>
  <si>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</si>
  <si>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</si>
  <si>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</si>
  <si>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</si>
  <si>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</si>
  <si>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</si>
  <si>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</si>
  <si>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</si>
  <si>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</si>
  <si>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</si>
  <si>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</si>
  <si>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</si>
  <si>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</si>
  <si>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</si>
  <si>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</si>
  <si>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</si>
  <si>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</si>
  <si>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</si>
  <si>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</si>
  <si>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</si>
  <si>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</si>
  <si>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</si>
  <si>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</si>
  <si>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</si>
  <si>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</si>
  <si>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</si>
  <si>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</si>
  <si>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</si>
  <si>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</si>
  <si>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</si>
  <si>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</si>
  <si>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</si>
  <si>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</si>
  <si>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</si>
  <si>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</si>
  <si>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</si>
  <si>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</si>
  <si>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</si>
  <si>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</si>
  <si>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</si>
  <si>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</si>
  <si>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</si>
  <si>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</si>
  <si>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</si>
  <si>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</si>
  <si>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</si>
  <si>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</si>
  <si>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</si>
  <si>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</si>
  <si>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</si>
  <si>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</si>
  <si>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</si>
  <si>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</si>
  <si>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</si>
  <si>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</si>
  <si>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</si>
  <si>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</si>
  <si>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</si>
  <si>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</si>
  <si>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</si>
  <si>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</si>
  <si>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</si>
  <si>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</si>
  <si>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</si>
  <si>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</si>
  <si>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</si>
  <si>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</si>
  <si>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</si>
  <si>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</si>
  <si>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</si>
  <si>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</si>
  <si>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</si>
  <si>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</si>
  <si>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</si>
  <si>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</si>
  <si>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</si>
  <si>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</si>
  <si>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</si>
  <si>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</si>
  <si>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</si>
  <si>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</si>
  <si>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</si>
  <si>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</si>
  <si>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</si>
  <si>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</si>
  <si>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</si>
  <si>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</si>
  <si>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</si>
  <si>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</si>
  <si>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</si>
  <si>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</si>
  <si>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</si>
  <si>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</si>
  <si>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</si>
  <si>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</si>
  <si>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</si>
  <si>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</si>
  <si>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</si>
  <si>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</si>
  <si>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</si>
  <si>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</si>
  <si>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</si>
  <si>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</si>
  <si>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</si>
  <si>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</si>
  <si>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</si>
  <si>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</si>
  <si>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</si>
  <si>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</si>
  <si>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</si>
  <si>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</si>
  <si>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</si>
  <si>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</si>
  <si>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</si>
  <si>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</si>
  <si>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</si>
  <si>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</si>
  <si>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</si>
  <si>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</si>
  <si>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</si>
  <si>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</si>
  <si>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</si>
  <si>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</si>
  <si>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</si>
  <si>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</si>
  <si>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</si>
  <si>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</si>
  <si>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</si>
  <si>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</si>
  <si>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</si>
  <si>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</si>
  <si>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</si>
  <si>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</si>
  <si>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</si>
  <si>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</si>
  <si>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</si>
  <si>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</si>
  <si>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</si>
  <si>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</si>
  <si>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</si>
  <si>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</si>
  <si>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</si>
  <si>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</si>
  <si>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</si>
  <si>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</si>
  <si>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</si>
  <si>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</si>
  <si>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</si>
  <si>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</si>
  <si>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</si>
  <si>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</si>
  <si>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</si>
  <si>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</si>
  <si>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</si>
  <si>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</si>
  <si>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</si>
  <si>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</si>
  <si>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</si>
  <si>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</si>
  <si>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</si>
  <si>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</si>
  <si>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</si>
  <si>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</si>
  <si>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</si>
  <si>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</si>
  <si>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</si>
  <si>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</si>
  <si>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</si>
  <si>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</si>
  <si>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</si>
  <si>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</si>
  <si>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</si>
  <si>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</si>
  <si>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</si>
  <si>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</si>
  <si>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</si>
  <si>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</si>
  <si>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</si>
  <si>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</si>
  <si>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</si>
  <si>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</si>
  <si>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</si>
  <si>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</si>
  <si>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</si>
  <si>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</si>
  <si>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</si>
  <si>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</si>
  <si>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</si>
  <si>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</si>
  <si>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</si>
  <si>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</si>
  <si>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</si>
  <si>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</si>
  <si>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</si>
  <si>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</si>
  <si>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</si>
  <si>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</si>
  <si>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</si>
  <si>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</si>
  <si>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</si>
  <si>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</si>
  <si>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</si>
  <si>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</si>
  <si>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</si>
  <si>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</si>
  <si>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</si>
  <si>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</si>
  <si>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</si>
  <si>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</si>
  <si>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</si>
  <si>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</si>
  <si>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</si>
  <si>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</si>
  <si>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</si>
  <si>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</si>
  <si>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</si>
  <si>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</si>
  <si>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</si>
  <si>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</si>
  <si>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</si>
  <si>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</si>
  <si>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</si>
  <si>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</si>
  <si>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</si>
  <si>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</si>
  <si>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</si>
  <si>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</si>
  <si>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</si>
  <si>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</si>
  <si>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</si>
  <si>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</si>
  <si>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</si>
  <si>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</si>
  <si>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</si>
  <si>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</si>
  <si>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</si>
  <si>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</si>
  <si>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</si>
  <si>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</si>
  <si>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</si>
  <si>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</si>
  <si>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</si>
  <si>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</si>
  <si>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</si>
  <si>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</si>
  <si>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</si>
  <si>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</si>
  <si>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</si>
  <si>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</si>
  <si>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</si>
  <si>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</si>
  <si>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</si>
  <si>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</si>
  <si>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</si>
  <si>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</si>
  <si>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</si>
  <si>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</si>
  <si>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</si>
  <si>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</si>
  <si>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</si>
  <si>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</si>
  <si>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</si>
  <si>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</si>
  <si>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</si>
  <si>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</si>
  <si>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</si>
  <si>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</si>
  <si>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</si>
  <si>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</si>
  <si>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</si>
  <si>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</si>
  <si>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</si>
  <si>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</si>
  <si>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</si>
  <si>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</si>
  <si>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</si>
  <si>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</si>
  <si>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</si>
  <si>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</si>
  <si>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</si>
  <si>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</si>
  <si>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</si>
  <si>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</si>
  <si>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</si>
  <si>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</si>
  <si>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</si>
  <si>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</si>
  <si>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</si>
  <si>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</si>
  <si>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</si>
  <si>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</si>
  <si>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</si>
  <si>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</si>
  <si>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</si>
  <si>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</si>
  <si>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</si>
  <si>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</si>
  <si>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</si>
  <si>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</si>
  <si>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</si>
  <si>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</si>
  <si>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</si>
  <si>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</si>
  <si>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</si>
  <si>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</si>
  <si>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</si>
  <si>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</si>
  <si>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</si>
  <si>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</si>
  <si>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</si>
  <si>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</si>
  <si>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</si>
  <si>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</si>
  <si>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</si>
  <si>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</si>
  <si>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</si>
  <si>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</si>
  <si>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</si>
  <si>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</si>
  <si>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</si>
  <si>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</si>
  <si>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</si>
  <si>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</si>
  <si>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</si>
  <si>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</si>
  <si>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</si>
  <si>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</si>
  <si>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</si>
  <si>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</si>
  <si>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</si>
  <si>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</si>
  <si>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</si>
  <si>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</si>
  <si>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</si>
  <si>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</si>
  <si>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</si>
  <si>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</si>
  <si>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</si>
  <si>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</si>
  <si>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</si>
  <si>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</si>
  <si>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</si>
  <si>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</si>
  <si>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</si>
  <si>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</si>
  <si>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</si>
  <si>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</si>
  <si>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</si>
  <si>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</si>
  <si>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</si>
  <si>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</si>
  <si>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</si>
  <si>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</si>
  <si>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</si>
  <si>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</si>
  <si>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</si>
  <si>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</si>
  <si>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</si>
  <si>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</si>
  <si>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</si>
  <si>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</si>
  <si>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</si>
  <si>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</si>
  <si>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</si>
  <si>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</si>
  <si>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</si>
  <si>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</si>
  <si>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</si>
  <si>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</si>
  <si>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</si>
  <si>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</si>
  <si>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</si>
  <si>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</si>
  <si>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</si>
  <si>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</si>
  <si>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</si>
  <si>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</si>
  <si>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</si>
  <si>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</si>
  <si>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</si>
  <si>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</si>
  <si>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</si>
  <si>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</si>
  <si>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</si>
  <si>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</si>
  <si>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</si>
  <si>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</si>
  <si>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</si>
  <si>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</si>
  <si>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</si>
  <si>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</si>
  <si>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</si>
  <si>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</si>
  <si>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</si>
  <si>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</si>
  <si>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</si>
  <si>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</si>
  <si>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</si>
  <si>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</si>
  <si>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</si>
  <si>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</si>
  <si>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</si>
  <si>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</si>
  <si>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</si>
  <si>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</si>
  <si>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</si>
  <si>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</si>
  <si>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</si>
  <si>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</si>
  <si>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</si>
  <si>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</si>
  <si>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</si>
  <si>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</si>
  <si>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</si>
  <si>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</si>
  <si>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</si>
  <si>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</si>
  <si>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</si>
  <si>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</si>
  <si>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</si>
  <si>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</si>
  <si>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</si>
  <si>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</si>
  <si>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</si>
  <si>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</si>
  <si>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</si>
  <si>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</si>
  <si>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</si>
  <si>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</si>
  <si>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</si>
  <si>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</si>
  <si>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</si>
  <si>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</si>
  <si>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</si>
  <si>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</si>
  <si>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</si>
  <si>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</si>
  <si>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</si>
  <si>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</si>
  <si>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</si>
  <si>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</si>
  <si>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</si>
  <si>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</si>
  <si>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</si>
  <si>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</si>
  <si>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</si>
  <si>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</si>
  <si>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</si>
  <si>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</si>
  <si>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</si>
  <si>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</si>
  <si>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</si>
  <si>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</si>
  <si>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</si>
  <si>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</si>
  <si>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</si>
  <si>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</si>
  <si>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</si>
  <si>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</si>
  <si>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</si>
  <si>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</si>
  <si>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</si>
  <si>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</si>
  <si>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</si>
  <si>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</si>
  <si>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</si>
  <si>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</si>
  <si>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</si>
  <si>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</si>
  <si>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</si>
  <si>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</si>
  <si>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</si>
  <si>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</si>
  <si>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</si>
  <si>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</si>
  <si>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</si>
  <si>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</si>
  <si>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</si>
  <si>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</si>
  <si>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</si>
  <si>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</si>
  <si>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</si>
  <si>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</si>
  <si>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</si>
  <si>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</si>
  <si>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</si>
  <si>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</si>
  <si>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</si>
  <si>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</si>
  <si>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</si>
  <si>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</si>
  <si>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</si>
  <si>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</si>
  <si>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</si>
  <si>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</si>
  <si>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</si>
  <si>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</si>
  <si>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</si>
  <si>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</si>
  <si>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</si>
  <si>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</si>
  <si>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</si>
  <si>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</si>
  <si>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</si>
  <si>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</si>
  <si>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</si>
  <si>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</si>
  <si>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</si>
  <si>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</si>
  <si>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</si>
  <si>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</si>
  <si>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</si>
  <si>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</si>
  <si>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</si>
  <si>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</si>
  <si>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</si>
  <si>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</si>
  <si>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</si>
  <si>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</si>
  <si>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</si>
  <si>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</si>
  <si>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</si>
  <si>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</si>
  <si>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</si>
  <si>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</si>
  <si>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</si>
  <si>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</si>
  <si>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</si>
  <si>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</si>
  <si>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</si>
  <si>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</si>
  <si>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</si>
  <si>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</si>
  <si>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</si>
  <si>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</si>
  <si>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</si>
  <si>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</si>
  <si>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</si>
  <si>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</si>
  <si>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</si>
  <si>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</si>
  <si>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</si>
  <si>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</si>
  <si>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</si>
  <si>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</si>
  <si>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</si>
  <si>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</si>
  <si>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</si>
  <si>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</si>
  <si>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</si>
  <si>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</si>
  <si>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</si>
  <si>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</si>
  <si>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</si>
  <si>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</si>
  <si>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</si>
  <si>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</si>
  <si>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</si>
  <si>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</si>
  <si>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</si>
  <si>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</si>
  <si>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</si>
  <si>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</si>
  <si>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</si>
  <si>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</si>
  <si>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</si>
  <si>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</si>
  <si>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</si>
  <si>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</si>
  <si>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</si>
  <si>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</si>
  <si>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</si>
  <si>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</si>
  <si>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</si>
  <si>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</si>
  <si>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</si>
  <si>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</si>
  <si>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</si>
  <si>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</si>
  <si>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</si>
  <si>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</si>
  <si>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</si>
  <si>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</si>
  <si>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</si>
  <si>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</si>
  <si>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</si>
  <si>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</si>
  <si>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</si>
  <si>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</si>
  <si>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</si>
  <si>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</si>
  <si>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</si>
  <si>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</si>
  <si>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</si>
  <si>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</si>
  <si>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</si>
  <si>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</si>
  <si>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</si>
  <si>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</si>
  <si>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</si>
  <si>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</si>
  <si>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</si>
  <si>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</si>
  <si>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</si>
  <si>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</si>
  <si>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</si>
  <si>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</si>
  <si>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</si>
  <si>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</si>
  <si>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</si>
  <si>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</si>
  <si>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</si>
  <si>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</si>
  <si>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</si>
  <si>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</si>
  <si>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</si>
  <si>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</si>
  <si>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</si>
  <si>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</si>
  <si>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</si>
  <si>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</si>
  <si>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</si>
  <si>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</si>
  <si>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</si>
  <si>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</si>
  <si>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</si>
  <si>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</si>
  <si>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</si>
  <si>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</si>
  <si>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</si>
  <si>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</si>
  <si>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</si>
  <si>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</si>
  <si>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</si>
  <si>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</si>
  <si>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</si>
  <si>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</si>
  <si>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</si>
  <si>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</si>
  <si>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</si>
  <si>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</si>
  <si>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</si>
  <si>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</si>
  <si>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</si>
  <si>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</si>
  <si>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</si>
  <si>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</si>
  <si>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</si>
  <si>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</si>
  <si>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</si>
  <si>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</si>
  <si>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</si>
  <si>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</si>
  <si>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</si>
  <si>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</si>
  <si>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</si>
  <si>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</si>
  <si>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</si>
  <si>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</si>
  <si>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</si>
  <si>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</si>
  <si>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</si>
  <si>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</si>
  <si>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</si>
  <si>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</si>
  <si>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</si>
  <si>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</si>
  <si>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</si>
  <si>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</si>
  <si>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</si>
  <si>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</si>
  <si>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</si>
  <si>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</si>
  <si>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</si>
  <si>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</si>
  <si>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</si>
  <si>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</si>
  <si>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</si>
  <si>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</si>
  <si>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</si>
  <si>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</si>
  <si>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</si>
  <si>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</si>
  <si>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</si>
  <si>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</si>
  <si>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</si>
  <si>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</si>
  <si>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</si>
  <si>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</si>
  <si>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</si>
  <si>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</si>
  <si>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</si>
  <si>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</si>
  <si>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</si>
  <si>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</si>
  <si>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</si>
  <si>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</si>
  <si>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</si>
  <si>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</si>
  <si>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</si>
  <si>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</si>
  <si>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</si>
  <si>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</si>
  <si>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</si>
  <si>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</si>
  <si>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</si>
  <si>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</si>
  <si>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</si>
  <si>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</si>
  <si>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</si>
  <si>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</si>
  <si>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</si>
  <si>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</si>
  <si>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</si>
  <si>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</si>
  <si>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</si>
  <si>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</si>
  <si>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</si>
  <si>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</si>
  <si>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</si>
  <si>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</si>
  <si>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</si>
  <si>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</si>
  <si>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</si>
  <si>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</si>
  <si>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</si>
  <si>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</si>
  <si>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</si>
  <si>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</si>
  <si>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</si>
  <si>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</si>
  <si>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</si>
  <si>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</si>
  <si>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</si>
  <si>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</si>
  <si>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</si>
  <si>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</si>
  <si>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</si>
  <si>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</si>
  <si>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</si>
  <si>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</si>
  <si>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</si>
  <si>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</si>
  <si>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</si>
  <si>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</si>
  <si>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</si>
  <si>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</si>
  <si>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</si>
  <si>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</si>
  <si>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</si>
  <si>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</si>
  <si>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</si>
  <si>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</si>
  <si>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</si>
  <si>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</si>
  <si>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</si>
  <si>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</si>
  <si>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</si>
  <si>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</si>
  <si>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</si>
  <si>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</si>
  <si>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</si>
  <si>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</si>
  <si>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</si>
  <si>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</si>
  <si>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</si>
  <si>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</si>
  <si>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</si>
  <si>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</si>
  <si>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</si>
  <si>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</si>
  <si>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</si>
  <si>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</si>
  <si>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</si>
  <si>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</si>
  <si>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</si>
  <si>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</si>
  <si>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</si>
  <si>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</si>
  <si>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</si>
  <si>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</si>
  <si>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</si>
  <si>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</si>
  <si>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</si>
  <si>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</si>
  <si>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</si>
  <si>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</si>
  <si>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</si>
  <si>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</si>
  <si>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</si>
  <si>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</si>
  <si>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</si>
  <si>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</si>
  <si>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</si>
  <si>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</si>
  <si>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</si>
  <si>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</si>
  <si>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</si>
  <si>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</si>
  <si>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</si>
  <si>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</si>
  <si>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</si>
  <si>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</si>
  <si>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</si>
  <si>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</si>
  <si>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</si>
  <si>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</si>
  <si>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</si>
  <si>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</si>
  <si>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</si>
  <si>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</si>
  <si>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</si>
  <si>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</si>
  <si>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</si>
  <si>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</si>
  <si>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</si>
  <si>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</si>
  <si>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</si>
  <si>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</si>
  <si>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</si>
  <si>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</si>
  <si>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</si>
  <si>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</si>
  <si>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</si>
  <si>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</si>
  <si>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</si>
  <si>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</si>
  <si>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</si>
  <si>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</si>
  <si>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</si>
  <si>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</si>
  <si>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</si>
  <si>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</si>
  <si>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</si>
  <si>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</si>
  <si>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</si>
  <si>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</si>
  <si>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</si>
  <si>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</si>
  <si>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</si>
  <si>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</si>
  <si>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</si>
  <si>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</si>
  <si>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</si>
  <si>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</si>
  <si>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</si>
  <si>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</si>
  <si>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</si>
  <si>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</si>
  <si>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</si>
  <si>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</si>
  <si>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</si>
  <si>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</si>
  <si>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</si>
  <si>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</si>
  <si>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</si>
  <si>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</si>
  <si>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</si>
  <si>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</si>
  <si>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</si>
  <si>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</si>
  <si>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</si>
  <si>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</si>
  <si>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</si>
  <si>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</si>
  <si>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</si>
  <si>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</si>
  <si>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</si>
  <si>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</si>
  <si>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</si>
  <si>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</si>
  <si>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</si>
  <si>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</si>
  <si>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</si>
  <si>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</si>
  <si>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</si>
  <si>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</si>
  <si>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</si>
  <si>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</si>
  <si>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</si>
  <si>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</si>
  <si>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</si>
  <si>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</si>
  <si>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</si>
  <si>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</si>
  <si>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</si>
  <si>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</si>
  <si>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</si>
  <si>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</si>
  <si>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</si>
  <si>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</si>
  <si>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</si>
  <si>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</si>
  <si>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</si>
  <si>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</si>
  <si>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</si>
  <si>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</si>
  <si>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</si>
  <si>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</si>
  <si>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</si>
  <si>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</si>
  <si>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</si>
  <si>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</si>
  <si>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</si>
  <si>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</si>
  <si>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</si>
  <si>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</si>
  <si>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</si>
  <si>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</si>
  <si>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</si>
  <si>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</si>
  <si>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</si>
  <si>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</si>
  <si>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</si>
  <si>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</si>
  <si>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</si>
  <si>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</si>
  <si>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</si>
  <si>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</si>
  <si>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</si>
  <si>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</si>
  <si>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</si>
  <si>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</si>
  <si>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</si>
  <si>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</si>
  <si>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</si>
  <si>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</si>
  <si>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</si>
  <si>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</si>
  <si>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</si>
  <si>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</si>
  <si>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</si>
  <si>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</si>
  <si>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</si>
  <si>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</si>
  <si>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</si>
  <si>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</si>
  <si>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</si>
  <si>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</si>
  <si>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</si>
  <si>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</si>
  <si>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</si>
  <si>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</si>
  <si>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</si>
  <si>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</si>
  <si>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</si>
  <si>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</si>
  <si>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</si>
  <si>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</si>
  <si>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</si>
  <si>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</si>
  <si>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</si>
  <si>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</si>
  <si>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</si>
  <si>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</si>
  <si>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</si>
  <si>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</si>
  <si>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</si>
  <si>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</si>
  <si>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</si>
  <si>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</si>
  <si>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</si>
  <si>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</si>
  <si>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</si>
  <si>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</si>
  <si>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</si>
  <si>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</si>
  <si>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</si>
  <si>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</si>
  <si>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</si>
  <si>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</si>
  <si>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</si>
  <si>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</si>
  <si>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</si>
  <si>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</si>
  <si>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</si>
  <si>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</si>
  <si>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</si>
  <si>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</si>
  <si>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</si>
  <si>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</si>
  <si>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</si>
  <si>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</si>
  <si>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</si>
  <si>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</si>
  <si>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</si>
  <si>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</si>
  <si>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</si>
  <si>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</si>
  <si>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</si>
  <si>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</si>
  <si>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</si>
  <si>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</si>
  <si>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</si>
  <si>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</si>
  <si>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</si>
  <si>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</si>
  <si>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</si>
  <si>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</si>
  <si>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</si>
  <si>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</si>
  <si>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</si>
  <si>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</si>
  <si>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</si>
  <si>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</si>
  <si>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</si>
  <si>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</si>
  <si>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</si>
  <si>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</si>
  <si>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</si>
  <si>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</si>
  <si>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</si>
  <si>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</si>
  <si>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</si>
  <si>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</si>
  <si>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</si>
  <si>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</si>
  <si>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</si>
  <si>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</si>
  <si>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</si>
  <si>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</si>
  <si>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</si>
  <si>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</si>
  <si>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</si>
  <si>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</si>
  <si>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</si>
  <si>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</si>
  <si>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</si>
  <si>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</si>
  <si>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</si>
  <si>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</si>
  <si>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</si>
  <si>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</si>
  <si>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</si>
  <si>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</si>
  <si>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</si>
  <si>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</si>
  <si>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</si>
  <si>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</si>
  <si>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</si>
  <si>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</si>
  <si>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</si>
  <si>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</si>
  <si>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</si>
  <si>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</si>
  <si>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</si>
  <si>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</si>
  <si>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</si>
  <si>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</si>
  <si>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</si>
  <si>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</si>
  <si>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</si>
  <si>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</si>
  <si>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</si>
  <si>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</si>
  <si>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</si>
  <si>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</si>
  <si>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</si>
  <si>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</si>
  <si>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</si>
  <si>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</si>
  <si>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</si>
  <si>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</si>
  <si>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</si>
  <si>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</si>
  <si>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</si>
  <si>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</si>
  <si>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</si>
  <si>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</si>
  <si>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</si>
  <si>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</si>
  <si>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</si>
  <si>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</si>
  <si>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</si>
  <si>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</si>
  <si>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</si>
  <si>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</si>
  <si>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</si>
  <si>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</si>
  <si>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</si>
  <si>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</si>
  <si>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</si>
  <si>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</si>
  <si>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</si>
  <si>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</si>
  <si>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</si>
  <si>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</si>
  <si>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</si>
  <si>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</si>
  <si>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</si>
  <si>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</si>
  <si>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</si>
  <si>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</si>
  <si>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</si>
  <si>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</si>
  <si>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</si>
  <si>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</si>
  <si>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</si>
  <si>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</si>
  <si>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</si>
  <si>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</si>
  <si>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</si>
  <si>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</si>
  <si>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</si>
  <si>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</si>
  <si>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</si>
  <si>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</si>
  <si>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</si>
  <si>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</si>
  <si>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</si>
  <si>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</si>
  <si>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</si>
  <si>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</si>
  <si>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</si>
  <si>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</si>
  <si>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</si>
  <si>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</si>
  <si>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</si>
  <si>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</si>
  <si>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</si>
  <si>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</si>
  <si>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</si>
  <si>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</si>
  <si>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</si>
  <si>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</si>
  <si>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</si>
  <si>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</si>
  <si>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</si>
  <si>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</si>
  <si>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</si>
  <si>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</si>
  <si>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</si>
  <si>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</si>
  <si>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</si>
  <si>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</si>
  <si>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</si>
  <si>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</si>
  <si>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</si>
  <si>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</si>
  <si>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</si>
  <si>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</si>
  <si>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</si>
  <si>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</si>
  <si>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</si>
  <si>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</si>
  <si>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</si>
  <si>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</si>
  <si>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</si>
  <si>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</si>
  <si>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</si>
  <si>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</si>
  <si>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</si>
  <si>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</si>
  <si>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</si>
  <si>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</si>
  <si>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</si>
  <si>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</si>
  <si>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</si>
  <si>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</si>
  <si>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</si>
  <si>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</si>
  <si>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</si>
  <si>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</si>
  <si>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</si>
  <si>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</si>
  <si>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</si>
  <si>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</si>
  <si>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</si>
  <si>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</si>
  <si>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</si>
  <si>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</si>
  <si>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</si>
  <si>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</si>
  <si>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</si>
  <si>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</si>
  <si>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</si>
  <si>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</si>
  <si>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</si>
  <si>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</si>
  <si>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</si>
  <si>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</si>
  <si>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</si>
  <si>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</si>
  <si>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</si>
  <si>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</si>
  <si>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</si>
  <si>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</si>
  <si>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</si>
  <si>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</si>
  <si>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</si>
  <si>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</si>
  <si>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</si>
  <si>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</si>
  <si>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</si>
  <si>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</si>
  <si>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</si>
  <si>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</si>
  <si>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</si>
  <si>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</si>
  <si>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</si>
  <si>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</si>
  <si>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</si>
  <si>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</si>
  <si>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</si>
  <si>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</si>
  <si>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</si>
  <si>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</si>
  <si>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</si>
  <si>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</si>
  <si>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</si>
  <si>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</si>
  <si>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</si>
  <si>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</si>
  <si>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</si>
  <si>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</si>
  <si>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</si>
  <si>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</si>
  <si>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</si>
  <si>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</si>
  <si>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</si>
  <si>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</si>
  <si>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</si>
  <si>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</si>
  <si>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</si>
  <si>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</si>
  <si>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</si>
  <si>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</si>
  <si>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</si>
  <si>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</si>
  <si>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</si>
  <si>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</si>
  <si>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</si>
  <si>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</si>
  <si>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</si>
  <si>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</si>
  <si>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</si>
  <si>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</si>
  <si>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</si>
  <si>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</si>
  <si>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</si>
  <si>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</si>
  <si>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</si>
  <si>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</si>
  <si>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</si>
  <si>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</si>
  <si>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</si>
  <si>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</si>
  <si>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</si>
  <si>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</si>
  <si>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</si>
  <si>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</si>
  <si>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</si>
  <si>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</si>
  <si>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</si>
  <si>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</si>
  <si>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</si>
  <si>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</si>
  <si>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</si>
  <si>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</si>
  <si>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</si>
  <si>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</si>
  <si>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</si>
  <si>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</si>
  <si>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</si>
  <si>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</si>
  <si>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</si>
  <si>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</si>
  <si>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</si>
  <si>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</si>
  <si>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</si>
  <si>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</si>
  <si>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</si>
  <si>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</si>
  <si>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</si>
  <si>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</si>
  <si>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</si>
  <si>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</si>
  <si>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</si>
  <si>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</si>
  <si>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</si>
  <si>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</si>
  <si>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</si>
  <si>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</si>
  <si>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</si>
  <si>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</si>
  <si>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</si>
  <si>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</si>
  <si>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</si>
  <si>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</si>
  <si>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</si>
  <si>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</si>
  <si>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</si>
  <si>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</si>
  <si>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</si>
  <si>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</si>
  <si>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</si>
  <si>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</si>
  <si>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</si>
  <si>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</si>
  <si>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</si>
  <si>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</si>
  <si>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</si>
  <si>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</si>
  <si>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</si>
  <si>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</si>
  <si>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</si>
  <si>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</si>
  <si>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</si>
  <si>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</si>
  <si>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</si>
  <si>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</si>
  <si>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</si>
  <si>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</si>
  <si>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</si>
  <si>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</si>
  <si>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</si>
  <si>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</si>
  <si>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</si>
  <si>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</si>
  <si>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</si>
  <si>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</si>
  <si>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</si>
  <si>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</si>
  <si>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</si>
  <si>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</si>
  <si>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</si>
  <si>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</si>
  <si>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</si>
  <si>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</si>
  <si>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</si>
  <si>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</si>
  <si>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</si>
  <si>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</si>
  <si>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</si>
  <si>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</si>
  <si>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</si>
  <si>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</si>
  <si>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</si>
  <si>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</si>
  <si>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</si>
  <si>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</si>
  <si>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</si>
  <si>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</si>
  <si>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</si>
  <si>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</si>
  <si>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</si>
  <si>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</si>
  <si>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</si>
  <si>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</si>
  <si>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</si>
  <si>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</si>
  <si>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</si>
  <si>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</si>
  <si>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</si>
  <si>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</si>
  <si>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</si>
  <si>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</si>
  <si>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</si>
  <si>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</si>
  <si>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</si>
  <si>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</si>
  <si>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</si>
  <si>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</si>
  <si>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</si>
  <si>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</si>
  <si>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</si>
  <si>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</si>
  <si>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</si>
  <si>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</si>
  <si>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</si>
  <si>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</si>
  <si>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</si>
  <si>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</si>
  <si>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</si>
  <si>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</si>
  <si>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</si>
  <si>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</si>
  <si>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</si>
  <si>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</si>
  <si>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</si>
  <si>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</si>
  <si>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</si>
  <si>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</si>
  <si>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</si>
  <si>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</si>
  <si>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</si>
  <si>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</si>
  <si>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</si>
  <si>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</si>
  <si>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</si>
  <si>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</si>
  <si>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</si>
  <si>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</si>
  <si>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</si>
  <si>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</si>
  <si>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</si>
  <si>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</si>
  <si>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</si>
  <si>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</si>
  <si>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</si>
  <si>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</si>
  <si>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</si>
  <si>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</si>
  <si>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</si>
  <si>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</si>
  <si>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</si>
  <si>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</si>
  <si>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</si>
  <si>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</si>
  <si>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</si>
  <si>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</si>
  <si>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</si>
  <si>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</si>
  <si>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</si>
  <si>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</si>
  <si>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</si>
  <si>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</si>
  <si>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</si>
  <si>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</si>
  <si>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</si>
  <si>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</si>
  <si>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</si>
  <si>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</si>
  <si>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</si>
  <si>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</si>
  <si>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</si>
  <si>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</si>
  <si>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</si>
  <si>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</si>
  <si>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</si>
  <si>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</si>
  <si>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</si>
  <si>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</si>
  <si>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</si>
  <si>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</si>
  <si>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</si>
  <si>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</si>
  <si>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</si>
  <si>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</si>
  <si>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</si>
  <si>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</si>
  <si>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</si>
  <si>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</si>
  <si>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</si>
  <si>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</si>
  <si>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</si>
  <si>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</si>
  <si>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</si>
  <si>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</si>
  <si>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</si>
  <si>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</si>
  <si>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</si>
  <si>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</si>
  <si>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</si>
  <si>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</si>
  <si>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</si>
  <si>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</si>
  <si>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</si>
  <si>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</si>
  <si>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</si>
  <si>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</si>
  <si>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</si>
  <si>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</si>
  <si>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</si>
  <si>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</si>
  <si>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</si>
  <si>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</si>
  <si>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</si>
  <si>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</si>
  <si>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</si>
  <si>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</si>
  <si>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</si>
  <si>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</si>
  <si>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</si>
  <si>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</si>
  <si>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</si>
  <si>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</si>
  <si>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</si>
  <si>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</si>
  <si>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</si>
  <si>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</si>
  <si>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</si>
  <si>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</si>
  <si>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</si>
  <si>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</si>
  <si>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</si>
  <si>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</si>
  <si>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</si>
  <si>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</si>
  <si>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</si>
  <si>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</si>
  <si>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</si>
  <si>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</si>
  <si>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</si>
  <si>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</si>
  <si>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</si>
  <si>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</si>
  <si>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</si>
  <si>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</si>
  <si>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</si>
  <si>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</si>
  <si>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</si>
  <si>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</si>
  <si>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</si>
  <si>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</si>
  <si>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</si>
  <si>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</si>
  <si>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</si>
  <si>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</si>
  <si>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</si>
  <si>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</si>
  <si>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</si>
  <si>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</si>
  <si>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</si>
  <si>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</si>
  <si>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</si>
  <si>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</si>
  <si>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</si>
  <si>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</si>
  <si>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</si>
  <si>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</si>
  <si>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</si>
  <si>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</si>
  <si>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</si>
  <si>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</si>
  <si>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</si>
  <si>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</si>
  <si>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</si>
  <si>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</si>
  <si>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</si>
  <si>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</si>
  <si>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</si>
  <si>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</si>
  <si>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</si>
  <si>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</si>
  <si>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</si>
  <si>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</si>
  <si>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</si>
  <si>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</si>
  <si>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</si>
  <si>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</si>
  <si>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</si>
  <si>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</si>
  <si>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</si>
  <si>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</si>
  <si>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</si>
  <si>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</si>
  <si>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</si>
  <si>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</si>
  <si>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</si>
  <si>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</si>
  <si>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</si>
  <si>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</si>
  <si>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</si>
  <si>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</si>
  <si>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</si>
  <si>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</si>
  <si>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</si>
  <si>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</si>
  <si>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</si>
  <si>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</si>
  <si>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</si>
  <si>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</si>
  <si>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</si>
  <si>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</si>
  <si>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</si>
  <si>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</si>
  <si>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</si>
  <si>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</si>
  <si>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</si>
  <si>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</si>
  <si>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</si>
  <si>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</si>
  <si>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</si>
  <si>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</si>
  <si>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</si>
  <si>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</si>
  <si>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</si>
  <si>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</si>
  <si>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</si>
  <si>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</si>
  <si>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</si>
  <si>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</si>
  <si>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</si>
  <si>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</si>
  <si>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</si>
  <si>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</si>
  <si>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</si>
  <si>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</si>
  <si>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</si>
  <si>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</si>
  <si>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</si>
  <si>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</si>
  <si>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</si>
  <si>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</si>
  <si>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</si>
  <si>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</si>
  <si>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</si>
  <si>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</si>
  <si>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</si>
  <si>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</si>
  <si>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</si>
  <si>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</si>
  <si>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</si>
  <si>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</si>
  <si>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</si>
  <si>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</si>
  <si>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</si>
  <si>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</si>
  <si>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</si>
  <si>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</si>
  <si>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</si>
  <si>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</si>
  <si>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</si>
  <si>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</si>
  <si>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</si>
  <si>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</si>
  <si>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</si>
  <si>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</si>
  <si>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</si>
  <si>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</si>
  <si>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</si>
  <si>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</si>
  <si>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</si>
  <si>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</si>
  <si>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</si>
  <si>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</si>
  <si>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</si>
  <si>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</si>
  <si>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</si>
  <si>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</si>
  <si>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</si>
  <si>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</si>
  <si>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</si>
  <si>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</si>
  <si>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</si>
  <si>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</si>
  <si>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</si>
  <si>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</si>
  <si>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</si>
  <si>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</si>
  <si>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</si>
  <si>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</si>
  <si>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</si>
  <si>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</si>
  <si>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</si>
  <si>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</si>
  <si>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</si>
  <si>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</si>
  <si>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</si>
  <si>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</si>
  <si>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</si>
  <si>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</si>
  <si>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</si>
  <si>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</si>
  <si>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</si>
  <si>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</si>
  <si>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</si>
  <si>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</si>
  <si>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</si>
  <si>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</si>
  <si>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</si>
  <si>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</si>
  <si>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</si>
  <si>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</si>
  <si>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</si>
  <si>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</si>
  <si>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</si>
  <si>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</si>
  <si>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</si>
  <si>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</si>
  <si>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</si>
  <si>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</si>
  <si>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</si>
  <si>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</si>
  <si>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</si>
  <si>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</si>
  <si>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</si>
  <si>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</si>
  <si>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</si>
  <si>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</si>
  <si>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</si>
  <si>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</si>
  <si>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</si>
  <si>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</si>
  <si>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</si>
  <si>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</si>
  <si>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</si>
  <si>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</si>
  <si>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</si>
  <si>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</si>
  <si>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</si>
  <si>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</si>
  <si>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</si>
  <si>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</si>
  <si>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</si>
  <si>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</si>
  <si>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</si>
  <si>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</si>
  <si>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</si>
  <si>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</si>
  <si>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</si>
  <si>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</si>
  <si>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</si>
  <si>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</si>
  <si>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</si>
  <si>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</si>
  <si>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</si>
  <si>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</si>
  <si>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</si>
  <si>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</si>
  <si>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</si>
  <si>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</si>
  <si>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</si>
  <si>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</si>
  <si>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</si>
  <si>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</si>
  <si>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</si>
  <si>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</si>
  <si>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</si>
  <si>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</si>
  <si>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</si>
  <si>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</si>
  <si>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</si>
  <si>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</si>
  <si>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</si>
  <si>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</si>
  <si>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</si>
  <si>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</si>
  <si>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</si>
  <si>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</si>
  <si>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</si>
  <si>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</si>
  <si>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</si>
  <si>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</si>
  <si>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</si>
  <si>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</si>
  <si>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</si>
  <si>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</si>
  <si>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</si>
  <si>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</si>
  <si>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</si>
  <si>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</si>
  <si>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</si>
  <si>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</si>
  <si>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</si>
  <si>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</si>
  <si>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</si>
  <si>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</si>
  <si>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</si>
  <si>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</si>
  <si>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</si>
  <si>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</si>
  <si>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</si>
  <si>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</si>
  <si>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</si>
  <si>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</si>
  <si>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</si>
  <si>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</si>
  <si>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</si>
  <si>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</si>
  <si>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</si>
  <si>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</si>
  <si>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</si>
  <si>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</si>
  <si>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</si>
  <si>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</si>
  <si>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</si>
  <si>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</si>
  <si>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</si>
  <si>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</si>
  <si>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</si>
  <si>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</si>
  <si>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</si>
  <si>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</si>
  <si>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</si>
  <si>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</si>
  <si>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</si>
  <si>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</si>
  <si>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</si>
  <si>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</si>
  <si>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</si>
  <si>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</si>
  <si>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</si>
  <si>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</si>
  <si>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</si>
  <si>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</si>
  <si>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</si>
  <si>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</si>
  <si>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</si>
  <si>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</si>
  <si>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</si>
  <si>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</si>
  <si>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</si>
  <si>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</si>
  <si>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</si>
  <si>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</si>
  <si>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</si>
  <si>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</si>
  <si>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</si>
  <si>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</si>
  <si>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</si>
  <si>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</si>
  <si>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</si>
  <si>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</si>
  <si>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</si>
  <si>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</si>
  <si>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</si>
  <si>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</si>
  <si>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</si>
  <si>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</si>
  <si>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</si>
  <si>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</si>
  <si>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</si>
  <si>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</si>
  <si>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</si>
  <si>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</si>
  <si>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</si>
  <si>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</si>
  <si>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</si>
  <si>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</si>
  <si>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</si>
  <si>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</si>
  <si>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</si>
  <si>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</si>
  <si>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</si>
  <si>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</si>
  <si>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</si>
  <si>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</si>
  <si>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</si>
  <si>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</si>
  <si>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</si>
  <si>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</si>
  <si>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</si>
  <si>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</si>
  <si>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</si>
  <si>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</si>
  <si>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</si>
  <si>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</si>
  <si>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</si>
  <si>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</si>
  <si>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</si>
  <si>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</si>
  <si>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</si>
  <si>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</si>
  <si>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</si>
  <si>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</si>
  <si>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</si>
  <si>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</si>
  <si>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</si>
  <si>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</si>
  <si>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</si>
  <si>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</si>
  <si>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</si>
  <si>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</si>
  <si>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</si>
  <si>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</si>
  <si>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</si>
  <si>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</si>
  <si>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</si>
  <si>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</si>
  <si>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</si>
  <si>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</si>
  <si>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</si>
  <si>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</si>
  <si>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</si>
  <si>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</si>
  <si>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</si>
  <si>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</si>
  <si>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</si>
  <si>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</si>
  <si>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</si>
  <si>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</si>
  <si>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</si>
  <si>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</si>
  <si>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</si>
  <si>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</si>
  <si>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</si>
  <si>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</si>
  <si>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</si>
  <si>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</si>
  <si>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</si>
  <si>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</si>
  <si>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</si>
  <si>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</si>
  <si>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</si>
  <si>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</si>
  <si>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</si>
  <si>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</si>
  <si>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</si>
  <si>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</si>
  <si>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</si>
  <si>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</si>
  <si>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</si>
  <si>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</si>
  <si>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</si>
  <si>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</si>
  <si>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</si>
  <si>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</si>
  <si>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</si>
  <si>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</si>
  <si>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</si>
  <si>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</si>
  <si>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</si>
  <si>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</si>
  <si>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</si>
  <si>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</si>
  <si>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</si>
  <si>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</si>
  <si>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</si>
  <si>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</si>
  <si>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</si>
  <si>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</si>
  <si>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</si>
  <si>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</si>
  <si>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</si>
  <si>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</si>
  <si>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</si>
  <si>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</si>
  <si>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</si>
  <si>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</si>
  <si>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</si>
  <si>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</si>
  <si>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</si>
  <si>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</si>
  <si>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</si>
  <si>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</si>
  <si>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</si>
  <si>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</si>
  <si>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</si>
  <si>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</si>
  <si>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</si>
  <si>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</si>
  <si>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</si>
  <si>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</si>
  <si>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</si>
  <si>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</si>
  <si>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</si>
  <si>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</si>
  <si>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</si>
  <si>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</si>
  <si>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</si>
  <si>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</si>
  <si>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</si>
  <si>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</si>
  <si>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</si>
  <si>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</si>
  <si>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</si>
  <si>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</si>
  <si>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</si>
  <si>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</si>
  <si>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</si>
  <si>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</si>
  <si>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</si>
  <si>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</si>
  <si>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</si>
  <si>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</si>
  <si>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</si>
  <si>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</si>
  <si>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</si>
  <si>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</si>
  <si>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</si>
  <si>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</si>
  <si>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</si>
  <si>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</si>
  <si>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</si>
  <si>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</si>
  <si>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</si>
  <si>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</si>
  <si>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</si>
  <si>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</si>
  <si>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</si>
  <si>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</si>
  <si>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</si>
  <si>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</si>
  <si>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</si>
  <si>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</si>
  <si>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</si>
  <si>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</si>
  <si>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</si>
  <si>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</si>
  <si>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</si>
  <si>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</si>
  <si>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</si>
  <si>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</si>
  <si>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</si>
  <si>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</si>
  <si>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</si>
  <si>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</si>
  <si>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</si>
  <si>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</si>
  <si>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</si>
  <si>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</si>
  <si>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</si>
  <si>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</si>
  <si>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</si>
  <si>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</si>
  <si>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</si>
  <si>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</si>
  <si>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</si>
  <si>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</si>
  <si>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</si>
  <si>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</si>
  <si>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</si>
  <si>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</si>
  <si>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</si>
  <si>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</si>
  <si>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</si>
  <si>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</si>
  <si>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</si>
  <si>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</si>
  <si>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</si>
  <si>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</si>
  <si>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</si>
  <si>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</si>
  <si>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</si>
  <si>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</si>
  <si>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</si>
  <si>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</si>
  <si>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</si>
  <si>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</si>
  <si>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</si>
  <si>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</si>
  <si>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</si>
  <si>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</si>
  <si>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</si>
  <si>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</si>
  <si>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</si>
  <si>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</si>
  <si>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</si>
  <si>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</si>
  <si>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</si>
  <si>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</si>
  <si>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</si>
  <si>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</si>
  <si>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</si>
  <si>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</si>
  <si>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</si>
  <si>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</si>
  <si>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</si>
  <si>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</si>
  <si>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</si>
  <si>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</si>
  <si>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</si>
  <si>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</si>
  <si>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</si>
  <si>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</si>
  <si>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</si>
  <si>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</si>
  <si>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</si>
  <si>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</si>
  <si>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</si>
  <si>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</si>
  <si>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</si>
  <si>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</si>
  <si>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</si>
  <si>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</si>
  <si>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</si>
  <si>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</si>
  <si>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</si>
  <si>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</si>
  <si>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</si>
  <si>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</si>
  <si>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</si>
  <si>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</si>
  <si>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</si>
  <si>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</si>
  <si>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</si>
  <si>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</si>
  <si>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</si>
  <si>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</si>
  <si>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</si>
  <si>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</si>
  <si>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</si>
  <si>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</si>
  <si>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</si>
  <si>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</si>
  <si>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</si>
  <si>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</si>
  <si>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</si>
  <si>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</si>
  <si>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</si>
  <si>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</si>
  <si>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</si>
  <si>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</si>
  <si>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</si>
  <si>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</si>
  <si>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</si>
  <si>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</si>
  <si>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</si>
  <si>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</si>
  <si>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</si>
  <si>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</si>
  <si>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</si>
  <si>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</si>
  <si>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</si>
  <si>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</si>
  <si>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</si>
  <si>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</si>
  <si>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</si>
  <si>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</si>
  <si>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</si>
  <si>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</si>
  <si>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</si>
  <si>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</si>
  <si>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</si>
  <si>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</si>
  <si>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</si>
  <si>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</si>
  <si>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</si>
  <si>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</si>
  <si>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</si>
  <si>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</si>
  <si>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</si>
  <si>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</si>
  <si>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</si>
  <si>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</si>
  <si>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</si>
  <si>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</si>
  <si>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</si>
  <si>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</si>
  <si>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</si>
  <si>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</si>
  <si>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</si>
  <si>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</si>
  <si>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</si>
  <si>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</si>
  <si>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</si>
  <si>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</si>
  <si>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</si>
  <si>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</si>
  <si>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</si>
  <si>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</si>
  <si>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</si>
  <si>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</si>
  <si>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</si>
  <si>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</si>
  <si>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</si>
  <si>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</si>
  <si>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</si>
  <si>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</si>
  <si>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</si>
  <si>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</si>
  <si>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</si>
  <si>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</si>
  <si>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</si>
  <si>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</si>
  <si>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</si>
  <si>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</si>
  <si>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</si>
  <si>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</si>
  <si>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</si>
  <si>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</si>
  <si>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</si>
  <si>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</si>
  <si>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</si>
  <si>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</si>
  <si>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</si>
  <si>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</si>
  <si>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</si>
  <si>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</si>
  <si>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</si>
  <si>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</si>
  <si>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</si>
  <si>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</si>
  <si>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</si>
  <si>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</si>
  <si>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</si>
  <si>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</si>
  <si>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</si>
  <si>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</si>
  <si>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</si>
  <si>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</si>
  <si>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</si>
  <si>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</si>
  <si>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</si>
  <si>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</si>
  <si>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</si>
  <si>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</si>
  <si>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</si>
  <si>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</si>
  <si>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</si>
  <si>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</si>
  <si>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</si>
  <si>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</si>
  <si>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</si>
  <si>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</si>
  <si>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</si>
  <si>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</si>
  <si>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</si>
  <si>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</si>
  <si>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</si>
  <si>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</si>
  <si>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</si>
  <si>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</si>
  <si>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</si>
  <si>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</si>
  <si>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</si>
  <si>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</si>
  <si>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</si>
  <si>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</si>
  <si>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</si>
  <si>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</si>
  <si>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</si>
  <si>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</si>
  <si>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</si>
  <si>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</si>
  <si>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</si>
  <si>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</si>
  <si>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</si>
  <si>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</si>
  <si>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</si>
  <si>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</si>
  <si>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</si>
  <si>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</si>
  <si>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</si>
  <si>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</si>
  <si>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</si>
  <si>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</si>
  <si>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</si>
  <si>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</si>
  <si>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</si>
  <si>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</si>
  <si>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</si>
  <si>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</si>
  <si>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</si>
  <si>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</si>
  <si>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</si>
  <si>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</si>
  <si>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</si>
  <si>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</si>
  <si>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</si>
  <si>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</si>
  <si>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</si>
  <si>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</si>
  <si>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</si>
  <si>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</si>
  <si>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</si>
  <si>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</si>
  <si>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</si>
  <si>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</si>
  <si>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</si>
  <si>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</si>
  <si>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</si>
  <si>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</si>
  <si>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</si>
  <si>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</si>
  <si>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</si>
  <si>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</si>
  <si>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</si>
  <si>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</si>
  <si>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</si>
  <si>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</si>
  <si>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</si>
  <si>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</si>
  <si>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</si>
  <si>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</si>
  <si>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</si>
  <si>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</si>
  <si>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</si>
  <si>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</si>
  <si>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</si>
  <si>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</si>
  <si>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</si>
  <si>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</si>
  <si>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</si>
  <si>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</si>
  <si>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</si>
  <si>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</si>
  <si>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</si>
  <si>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</si>
  <si>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</si>
  <si>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</si>
  <si>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</si>
  <si>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</si>
  <si>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</si>
  <si>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</si>
  <si>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</si>
  <si>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</si>
  <si>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</si>
  <si>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</si>
  <si>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</si>
  <si>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</si>
  <si>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</si>
  <si>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</si>
  <si>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</si>
  <si>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</si>
  <si>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</si>
  <si>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</si>
  <si>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</si>
  <si>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</si>
  <si>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</si>
  <si>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</si>
  <si>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</si>
  <si>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</si>
  <si>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</si>
  <si>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</si>
  <si>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</si>
  <si>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</si>
  <si>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</si>
  <si>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</si>
  <si>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</si>
  <si>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</si>
  <si>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</si>
  <si>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</si>
  <si>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</si>
  <si>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</si>
  <si>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</si>
  <si>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</si>
  <si>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</si>
  <si>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</si>
  <si>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</si>
  <si>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</si>
  <si>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</si>
  <si>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</si>
  <si>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</si>
  <si>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</si>
  <si>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</si>
  <si>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</si>
  <si>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</si>
  <si>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</si>
  <si>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</si>
  <si>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</si>
  <si>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</si>
  <si>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</si>
  <si>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</si>
  <si>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</si>
  <si>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</si>
  <si>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</si>
  <si>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</si>
  <si>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</si>
  <si>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</si>
  <si>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</si>
  <si>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</si>
  <si>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</si>
  <si>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</si>
  <si>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</si>
  <si>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</si>
  <si>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</si>
  <si>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</si>
  <si>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</si>
  <si>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</si>
  <si>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</si>
  <si>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</si>
  <si>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</si>
  <si>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</si>
  <si>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</si>
  <si>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</si>
  <si>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</si>
  <si>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</si>
  <si>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</si>
  <si>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</si>
  <si>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</si>
  <si>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</si>
  <si>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</si>
  <si>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</si>
  <si>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</si>
  <si>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</si>
  <si>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</si>
  <si>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</si>
  <si>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</si>
  <si>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</si>
  <si>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</si>
  <si>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</si>
  <si>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</si>
  <si>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</si>
  <si>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</si>
  <si>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</si>
  <si>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</si>
  <si>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</si>
  <si>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</si>
  <si>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</si>
  <si>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</si>
  <si>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</si>
  <si>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</si>
  <si>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</si>
  <si>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</si>
  <si>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</si>
  <si>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</si>
  <si>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</si>
  <si>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</si>
  <si>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</si>
  <si>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</si>
  <si>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</si>
  <si>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</si>
  <si>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</si>
  <si>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</si>
  <si>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</si>
  <si>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</si>
  <si>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</si>
  <si>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</si>
  <si>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</si>
  <si>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</si>
  <si>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</si>
  <si>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</si>
  <si>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</si>
  <si>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</si>
  <si>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</si>
  <si>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</si>
  <si>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</si>
  <si>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</si>
  <si>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</si>
  <si>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</si>
  <si>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</si>
  <si>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</si>
  <si>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</si>
  <si>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</si>
  <si>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</si>
  <si>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</si>
  <si>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</si>
  <si>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</si>
  <si>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</si>
  <si>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</si>
  <si>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</si>
  <si>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</si>
  <si>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</si>
  <si>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</si>
  <si>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</si>
  <si>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</si>
  <si>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</si>
  <si>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</si>
  <si>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</si>
  <si>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</si>
  <si>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</si>
  <si>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</si>
  <si>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</si>
  <si>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</si>
  <si>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</si>
  <si>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</si>
  <si>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</si>
  <si>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</si>
  <si>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</si>
  <si>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</si>
  <si>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</si>
  <si>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</si>
  <si>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</si>
  <si>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</si>
  <si>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</si>
  <si>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</si>
  <si>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</si>
  <si>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</si>
  <si>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</si>
  <si>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</si>
  <si>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</si>
  <si>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</si>
  <si>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</si>
  <si>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</si>
  <si>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</si>
  <si>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</si>
  <si>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</si>
  <si>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</si>
  <si>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</si>
  <si>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</si>
  <si>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</si>
  <si>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</si>
  <si>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</si>
  <si>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</si>
  <si>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</si>
  <si>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</si>
  <si>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</si>
  <si>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</si>
  <si>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</si>
  <si>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</si>
  <si>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</si>
  <si>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</si>
  <si>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</si>
  <si>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</si>
  <si>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</si>
  <si>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</si>
  <si>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</si>
  <si>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</si>
  <si>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</si>
  <si>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</si>
  <si>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</si>
  <si>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</si>
  <si>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</si>
  <si>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</si>
  <si>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</si>
  <si>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</si>
  <si>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</si>
  <si>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</si>
  <si>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</si>
  <si>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</si>
  <si>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</si>
  <si>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</si>
  <si>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</si>
  <si>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</si>
  <si>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</si>
  <si>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</si>
  <si>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</si>
  <si>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</si>
  <si>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</si>
  <si>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</si>
  <si>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</si>
  <si>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</si>
  <si>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</si>
  <si>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</si>
  <si>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</si>
  <si>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</si>
  <si>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</si>
  <si>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</si>
  <si>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</si>
  <si>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</si>
  <si>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</si>
  <si>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</si>
  <si>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</si>
  <si>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</si>
  <si>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</si>
  <si>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</si>
  <si>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</si>
  <si>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</si>
  <si>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</si>
  <si>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</si>
  <si>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</si>
  <si>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</si>
  <si>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</si>
  <si>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</si>
  <si>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</si>
  <si>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</si>
  <si>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</si>
  <si>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</si>
  <si>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</si>
  <si>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</si>
  <si>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</si>
  <si>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</si>
  <si>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</si>
  <si>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</si>
  <si>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</si>
  <si>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</si>
  <si>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</si>
  <si>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</si>
  <si>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</si>
  <si>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</si>
  <si>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</si>
  <si>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</si>
  <si>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</si>
  <si>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</si>
  <si>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</si>
  <si>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</si>
  <si>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</si>
  <si>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</si>
  <si>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</si>
  <si>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</si>
  <si>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</si>
  <si>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</si>
  <si>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</si>
  <si>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</si>
  <si>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</si>
  <si>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</si>
  <si>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</si>
  <si>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</si>
  <si>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</si>
  <si>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</si>
  <si>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</si>
  <si>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</si>
  <si>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</si>
  <si>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</si>
  <si>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</si>
  <si>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</si>
  <si>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</si>
  <si>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</si>
  <si>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</si>
  <si>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</si>
  <si>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</si>
  <si>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</si>
  <si>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</si>
  <si>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</si>
  <si>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</si>
  <si>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</si>
  <si>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</si>
  <si>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</si>
  <si>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</si>
  <si>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</si>
  <si>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</si>
  <si>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</si>
  <si>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</si>
  <si>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</si>
  <si>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</si>
  <si>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</si>
  <si>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</si>
  <si>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</si>
  <si>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</si>
  <si>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</si>
  <si>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</si>
  <si>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</si>
  <si>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</si>
  <si>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</si>
  <si>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</si>
  <si>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</si>
  <si>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</si>
  <si>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</si>
  <si>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</si>
  <si>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</si>
  <si>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</si>
  <si>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</si>
  <si>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</si>
  <si>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</si>
  <si>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</si>
  <si>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</si>
  <si>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</si>
  <si>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</si>
  <si>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</si>
  <si>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</si>
  <si>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</si>
  <si>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</si>
  <si>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</si>
  <si>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</si>
  <si>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</si>
  <si>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</si>
  <si>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</si>
  <si>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</si>
  <si>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</si>
  <si>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</si>
  <si>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</si>
  <si>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</si>
  <si>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</si>
  <si>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</si>
  <si>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</si>
  <si>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</si>
  <si>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</si>
  <si>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</si>
  <si>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</si>
  <si>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</si>
  <si>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</si>
  <si>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</si>
  <si>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</si>
  <si>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</si>
  <si>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</si>
  <si>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</si>
  <si>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</si>
  <si>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</si>
  <si>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</si>
  <si>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</si>
  <si>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</si>
  <si>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</si>
  <si>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</si>
  <si>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</si>
  <si>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</si>
  <si>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</si>
  <si>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</si>
  <si>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</si>
  <si>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</si>
  <si>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</si>
  <si>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</si>
  <si>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</si>
  <si>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</si>
  <si>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</si>
  <si>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</si>
  <si>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</si>
  <si>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</si>
  <si>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</si>
  <si>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</si>
  <si>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</si>
  <si>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</si>
  <si>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</si>
  <si>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</si>
  <si>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</si>
  <si>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</si>
  <si>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</si>
  <si>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</si>
  <si>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</si>
  <si>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</si>
  <si>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</si>
  <si>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</si>
  <si>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</si>
  <si>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</si>
  <si>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</si>
  <si>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</si>
  <si>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</si>
  <si>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</si>
  <si>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</si>
  <si>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</si>
  <si>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</si>
  <si>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</si>
  <si>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</si>
  <si>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</si>
  <si>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</si>
  <si>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</si>
  <si>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</si>
  <si>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</si>
  <si>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</si>
  <si>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</si>
  <si>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</si>
  <si>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</si>
  <si>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</si>
  <si>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</si>
  <si>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</si>
  <si>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</si>
  <si>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</si>
  <si>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</si>
  <si>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</si>
  <si>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</si>
  <si>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</si>
  <si>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</si>
  <si>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</si>
  <si>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</si>
  <si>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</si>
  <si>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</si>
  <si>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</si>
  <si>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</si>
  <si>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</si>
  <si>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</si>
  <si>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</si>
  <si>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</si>
  <si>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</si>
  <si>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</si>
  <si>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</si>
  <si>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</si>
  <si>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</si>
  <si>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</si>
  <si>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</si>
  <si>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</si>
  <si>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</si>
  <si>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</si>
  <si>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</si>
  <si>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</si>
  <si>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</si>
  <si>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</si>
  <si>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</si>
  <si>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</si>
  <si>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</si>
  <si>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</si>
  <si>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</si>
  <si>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</si>
  <si>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</si>
  <si>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</si>
  <si>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</si>
  <si>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</si>
  <si>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</si>
  <si>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</si>
  <si>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</si>
  <si>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</si>
  <si>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</si>
  <si>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</si>
  <si>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</si>
  <si>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</si>
  <si>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</si>
  <si>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</si>
  <si>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</si>
  <si>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</si>
  <si>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</si>
  <si>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</si>
  <si>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</si>
  <si>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</si>
  <si>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</si>
  <si>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</si>
  <si>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</si>
  <si>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</si>
  <si>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</si>
  <si>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</si>
  <si>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</si>
  <si>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</si>
  <si>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</si>
  <si>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</si>
  <si>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</si>
  <si>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</si>
  <si>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</si>
  <si>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</si>
  <si>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</si>
  <si>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</si>
  <si>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</si>
  <si>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</si>
  <si>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</si>
  <si>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</si>
  <si>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</si>
  <si>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</si>
  <si>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</si>
  <si>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</si>
  <si>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</si>
  <si>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</si>
  <si>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</si>
  <si>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</si>
  <si>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</si>
  <si>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</si>
  <si>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</si>
  <si>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</si>
  <si>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</si>
  <si>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</si>
  <si>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</si>
  <si>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</si>
  <si>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</si>
  <si>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</si>
  <si>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</si>
  <si>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</si>
  <si>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</si>
  <si>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</si>
  <si>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</si>
  <si>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</si>
  <si>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</si>
  <si>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</si>
  <si>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</si>
  <si>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</si>
  <si>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</si>
  <si>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</si>
  <si>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</si>
  <si>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</si>
  <si>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</si>
  <si>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</si>
  <si>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</si>
  <si>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</si>
  <si>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</si>
  <si>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</si>
  <si>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</si>
  <si>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</si>
  <si>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</si>
  <si>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</si>
  <si>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</si>
  <si>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</si>
  <si>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</si>
  <si>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</si>
  <si>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</si>
  <si>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</si>
  <si>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</si>
  <si>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</si>
  <si>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</si>
  <si>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</si>
  <si>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</si>
  <si>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</si>
  <si>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</si>
  <si>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</si>
  <si>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</si>
  <si>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</si>
  <si>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</si>
  <si>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</si>
  <si>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</si>
  <si>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</si>
  <si>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</si>
  <si>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</si>
  <si>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</si>
  <si>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</si>
  <si>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</si>
  <si>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</si>
  <si>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</si>
  <si>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</si>
  <si>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</si>
  <si>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</si>
  <si>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</si>
  <si>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</si>
  <si>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</si>
  <si>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</si>
  <si>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</si>
  <si>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</si>
  <si>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</si>
  <si>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</si>
  <si>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</si>
  <si>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</si>
  <si>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</si>
  <si>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</si>
  <si>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</si>
  <si>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</si>
  <si>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</si>
  <si>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</si>
  <si>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</si>
  <si>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</si>
  <si>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</si>
  <si>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</si>
  <si>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</si>
  <si>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</si>
  <si>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</si>
  <si>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</si>
  <si>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</si>
  <si>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</si>
  <si>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</si>
  <si>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</si>
  <si>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</si>
  <si>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</si>
  <si>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</si>
  <si>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</si>
  <si>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</si>
  <si>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</si>
  <si>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</si>
  <si>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</si>
  <si>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</si>
  <si>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</si>
  <si>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</si>
  <si>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</si>
  <si>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</si>
  <si>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</si>
  <si>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</si>
  <si>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</si>
  <si>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</si>
  <si>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</si>
  <si>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</si>
  <si>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</si>
  <si>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</si>
  <si>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</si>
  <si>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</si>
  <si>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</si>
  <si>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</si>
  <si>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</si>
  <si>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</si>
  <si>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</si>
  <si>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</si>
  <si>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</si>
  <si>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</si>
  <si>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</si>
  <si>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</si>
  <si>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</si>
  <si>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</si>
  <si>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</si>
  <si>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</si>
  <si>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</si>
  <si>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</si>
  <si>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</si>
  <si>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</si>
  <si>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</si>
  <si>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</si>
  <si>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</si>
  <si>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</si>
  <si>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</si>
  <si>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</si>
  <si>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</si>
  <si>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</si>
  <si>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</si>
  <si>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</si>
  <si>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</si>
  <si>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</si>
  <si>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</si>
  <si>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</si>
  <si>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</si>
  <si>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</si>
  <si>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</si>
  <si>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</si>
  <si>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</si>
  <si>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</si>
  <si>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</si>
  <si>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</si>
  <si>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</si>
  <si>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</si>
  <si>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</si>
  <si>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</si>
  <si>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</si>
  <si>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</si>
  <si>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</si>
  <si>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</si>
  <si>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</si>
  <si>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</si>
  <si>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</si>
  <si>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</si>
  <si>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</si>
  <si>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</si>
  <si>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</si>
  <si>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</si>
  <si>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</si>
  <si>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</si>
  <si>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</si>
  <si>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</si>
  <si>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</si>
  <si>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</si>
  <si>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</si>
  <si>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</si>
  <si>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</si>
  <si>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</si>
  <si>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</si>
  <si>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</si>
  <si>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</si>
  <si>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</si>
  <si>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</si>
  <si>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</si>
  <si>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</si>
  <si>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</si>
  <si>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</si>
  <si>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</si>
  <si>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</si>
  <si>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</si>
  <si>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</si>
  <si>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</si>
  <si>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</si>
  <si>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</si>
  <si>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</si>
  <si>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</si>
  <si>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</si>
  <si>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</si>
  <si>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</si>
  <si>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</si>
  <si>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</si>
  <si>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</si>
  <si>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</si>
  <si>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</si>
  <si>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</si>
  <si>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</si>
  <si>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</si>
  <si>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</si>
  <si>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</si>
  <si>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</si>
  <si>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</si>
  <si>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</si>
  <si>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</si>
  <si>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</si>
  <si>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</si>
  <si>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</si>
  <si>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</si>
  <si>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</si>
  <si>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</si>
  <si>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</si>
  <si>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</si>
  <si>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</si>
  <si>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</si>
  <si>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</si>
  <si>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</si>
  <si>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</si>
  <si>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</si>
  <si>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</si>
  <si>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</si>
  <si>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</si>
  <si>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</si>
  <si>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</si>
  <si>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</si>
  <si>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</si>
  <si>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</si>
  <si>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</si>
  <si>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</si>
  <si>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</si>
  <si>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</si>
  <si>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</si>
  <si>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</si>
  <si>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</si>
  <si>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</si>
  <si>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</si>
  <si>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</si>
  <si>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</si>
  <si>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</si>
  <si>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</si>
  <si>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</si>
  <si>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</si>
  <si>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</si>
  <si>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</si>
  <si>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</si>
  <si>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</si>
  <si>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</si>
  <si>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</si>
  <si>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</si>
  <si>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</si>
  <si>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</si>
  <si>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</si>
  <si>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</si>
  <si>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</si>
  <si>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</si>
  <si>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</si>
  <si>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</si>
  <si>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</si>
  <si>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</si>
  <si>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</si>
  <si>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</si>
  <si>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</si>
  <si>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</si>
  <si>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</si>
  <si>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</si>
  <si>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</si>
  <si>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</si>
  <si>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</si>
  <si>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</si>
  <si>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</si>
  <si>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</si>
  <si>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</si>
  <si>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</si>
  <si>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</si>
  <si>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</si>
  <si>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</si>
  <si>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</si>
  <si>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</si>
  <si>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</si>
  <si>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</si>
  <si>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</si>
  <si>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</si>
  <si>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</si>
  <si>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</si>
  <si>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</si>
  <si>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</si>
  <si>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</si>
  <si>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</si>
  <si>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</si>
  <si>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</si>
  <si>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</si>
  <si>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</si>
  <si>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</si>
  <si>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</si>
  <si>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</si>
  <si>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</si>
  <si>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</si>
  <si>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</si>
  <si>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</si>
  <si>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</si>
  <si>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</si>
  <si>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</si>
  <si>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</si>
  <si>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</si>
  <si>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</si>
  <si>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</si>
  <si>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</si>
  <si>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</si>
  <si>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</si>
  <si>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</si>
  <si>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</si>
  <si>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</si>
  <si>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</si>
  <si>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</si>
  <si>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</si>
  <si>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</si>
  <si>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</si>
  <si>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</si>
  <si>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</si>
  <si>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</si>
  <si>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</si>
  <si>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</si>
  <si>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</si>
  <si>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</si>
  <si>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</si>
  <si>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</si>
  <si>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</si>
  <si>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</si>
  <si>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</si>
  <si>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</si>
  <si>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</si>
  <si>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</si>
  <si>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</si>
  <si>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</si>
  <si>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</si>
  <si>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</si>
  <si>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</si>
  <si>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</si>
  <si>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</si>
  <si>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</si>
  <si>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</si>
  <si>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</si>
  <si>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</si>
  <si>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</si>
  <si>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</si>
  <si>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</si>
  <si>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</si>
  <si>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</si>
  <si>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</si>
  <si>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</si>
  <si>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</si>
  <si>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</si>
  <si>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</si>
  <si>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</si>
  <si>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</si>
  <si>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</si>
  <si>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</si>
  <si>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</si>
  <si>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</si>
  <si>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</si>
  <si>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</si>
  <si>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</si>
  <si>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</si>
  <si>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</si>
  <si>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</si>
  <si>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</si>
  <si>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</si>
  <si>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</si>
  <si>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</si>
  <si>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</si>
  <si>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</si>
  <si>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</si>
  <si>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</si>
  <si>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</si>
  <si>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</si>
  <si>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</si>
  <si>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</si>
  <si>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</si>
  <si>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</si>
  <si>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</si>
  <si>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</si>
  <si>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</si>
  <si>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</si>
  <si>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</si>
  <si>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</si>
  <si>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</si>
  <si>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</si>
  <si>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</si>
  <si>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</si>
  <si>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</si>
  <si>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</si>
  <si>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</si>
  <si>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</si>
  <si>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</si>
  <si>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</si>
  <si>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</si>
  <si>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</si>
  <si>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</si>
  <si>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</si>
  <si>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</si>
  <si>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</si>
  <si>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</si>
  <si>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</si>
  <si>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</si>
  <si>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</si>
  <si>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</si>
  <si>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</si>
  <si>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</si>
  <si>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</si>
  <si>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</si>
  <si>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</si>
  <si>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</si>
  <si>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</si>
  <si>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</si>
  <si>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</si>
  <si>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</si>
  <si>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</si>
  <si>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</si>
  <si>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</si>
  <si>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</si>
  <si>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</si>
  <si>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</si>
  <si>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</si>
  <si>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</si>
  <si>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</si>
  <si>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</si>
  <si>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</si>
  <si>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</si>
  <si>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</si>
  <si>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</si>
  <si>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</si>
  <si>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</si>
  <si>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</si>
  <si>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</si>
  <si>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</si>
  <si>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</si>
  <si>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</si>
  <si>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</si>
  <si>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</si>
  <si>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</si>
  <si>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</si>
  <si>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</si>
  <si>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</si>
  <si>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</si>
  <si>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</si>
  <si>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</si>
  <si>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</si>
  <si>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</si>
  <si>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</si>
  <si>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</si>
  <si>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</si>
  <si>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</si>
  <si>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</si>
  <si>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</si>
  <si>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</si>
  <si>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</si>
  <si>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</si>
  <si>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</si>
  <si>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</si>
  <si>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</si>
  <si>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</si>
  <si>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</si>
  <si>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</si>
  <si>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</si>
  <si>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</si>
  <si>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</si>
  <si>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</si>
  <si>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</si>
  <si>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</si>
  <si>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</si>
  <si>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</si>
  <si>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</si>
  <si>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</si>
  <si>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</si>
  <si>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</si>
  <si>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</si>
  <si>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</si>
  <si>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</si>
  <si>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</si>
  <si>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</si>
  <si>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</si>
  <si>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</si>
  <si>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</si>
  <si>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</si>
  <si>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</si>
  <si>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</si>
  <si>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</si>
  <si>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</si>
  <si>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</si>
  <si>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</si>
  <si>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</si>
  <si>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</si>
  <si>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</si>
  <si>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</si>
  <si>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</si>
  <si>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</si>
  <si>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</si>
  <si>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</si>
  <si>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</si>
  <si>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</si>
  <si>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</si>
  <si>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</si>
  <si>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</si>
  <si>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</si>
  <si>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</si>
  <si>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</si>
  <si>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</si>
  <si>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</si>
  <si>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</si>
  <si>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</si>
  <si>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</si>
  <si>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</si>
  <si>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</si>
  <si>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</si>
  <si>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</si>
  <si>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</si>
  <si>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</si>
  <si>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</si>
  <si>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</si>
  <si>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</si>
  <si>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</si>
  <si>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</si>
  <si>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</si>
  <si>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</si>
  <si>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</si>
  <si>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</si>
  <si>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</si>
  <si>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</si>
  <si>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</si>
  <si>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</si>
  <si>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</si>
  <si>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</si>
  <si>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</si>
  <si>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</si>
  <si>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</si>
  <si>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</si>
  <si>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</si>
  <si>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</si>
  <si>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</si>
  <si>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</si>
  <si>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</si>
  <si>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</si>
  <si>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</si>
  <si>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</si>
  <si>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</si>
  <si>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</si>
  <si>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</si>
  <si>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</si>
  <si>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</si>
  <si>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</si>
  <si>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</si>
  <si>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</si>
  <si>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</si>
  <si>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</si>
  <si>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</si>
  <si>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</si>
  <si>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</si>
  <si>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</si>
  <si>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</si>
  <si>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</si>
  <si>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</si>
  <si>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</si>
  <si>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</si>
  <si>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</si>
  <si>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</si>
  <si>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</si>
  <si>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</si>
  <si>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</si>
  <si>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</si>
  <si>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</si>
  <si>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</si>
  <si>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</si>
  <si>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</si>
  <si>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</si>
  <si>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</si>
  <si>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</si>
  <si>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</si>
  <si>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</si>
  <si>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</si>
  <si>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</si>
  <si>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</si>
  <si>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</si>
  <si>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</si>
  <si>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</si>
  <si>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</si>
  <si>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</si>
  <si>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</si>
  <si>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</si>
  <si>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</si>
  <si>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</si>
  <si>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</si>
  <si>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</si>
  <si>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</si>
  <si>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</si>
  <si>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</si>
  <si>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</si>
  <si>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</si>
  <si>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</si>
  <si>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</si>
  <si>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</si>
  <si>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</si>
  <si>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</si>
  <si>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</si>
  <si>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</si>
  <si>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</si>
  <si>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</si>
  <si>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</si>
  <si>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</si>
  <si>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</si>
  <si>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</si>
  <si>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</si>
  <si>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</si>
  <si>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</si>
  <si>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</si>
  <si>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</si>
  <si>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</si>
  <si>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</si>
  <si>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</si>
  <si>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</si>
  <si>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</si>
  <si>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</si>
  <si>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</si>
  <si>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</si>
  <si>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</si>
  <si>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</si>
  <si>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</si>
  <si>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</si>
  <si>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</si>
  <si>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</si>
  <si>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</si>
  <si>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</si>
  <si>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</si>
  <si>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</si>
  <si>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</si>
  <si>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</si>
  <si>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</si>
  <si>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</si>
  <si>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</si>
  <si>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</si>
  <si>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</si>
  <si>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</si>
  <si>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</si>
  <si>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</si>
  <si>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</si>
  <si>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</si>
  <si>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</si>
  <si>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</si>
  <si>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</si>
  <si>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</si>
  <si>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</si>
  <si>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</si>
  <si>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</si>
  <si>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</si>
  <si>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</si>
  <si>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</si>
  <si>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</si>
  <si>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</si>
  <si>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</si>
  <si>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</si>
  <si>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</si>
  <si>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</si>
  <si>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</si>
  <si>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</si>
  <si>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</si>
  <si>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</si>
  <si>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</si>
  <si>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</si>
  <si>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</si>
  <si>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</si>
  <si>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</si>
  <si>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</si>
  <si>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</si>
  <si>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</si>
  <si>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</si>
  <si>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</si>
  <si>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</si>
  <si>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</si>
  <si>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</si>
  <si>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</si>
  <si>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</si>
  <si>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</si>
  <si>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</si>
  <si>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</si>
  <si>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</si>
  <si>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</si>
  <si>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</si>
  <si>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</si>
  <si>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</si>
  <si>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</si>
  <si>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</si>
  <si>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</si>
  <si>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</si>
  <si>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</si>
  <si>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</si>
  <si>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</si>
  <si>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</si>
  <si>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</si>
  <si>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</si>
  <si>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</si>
  <si>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</si>
  <si>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</si>
  <si>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</si>
  <si>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</si>
  <si>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</si>
  <si>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</si>
  <si>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</si>
  <si>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</si>
  <si>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</si>
  <si>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</si>
  <si>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</si>
  <si>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</si>
  <si>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</si>
  <si>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</si>
  <si>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</si>
  <si>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</si>
  <si>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</si>
  <si>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</si>
  <si>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</si>
  <si>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</si>
  <si>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</si>
  <si>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</si>
  <si>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</si>
  <si>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</si>
  <si>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</si>
  <si>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</si>
  <si>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</si>
  <si>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</si>
  <si>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</si>
  <si>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</si>
  <si>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</si>
  <si>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</si>
  <si>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</si>
  <si>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</si>
  <si>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</si>
  <si>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</si>
  <si>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</si>
  <si>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</si>
  <si>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</si>
  <si>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</si>
  <si>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</si>
  <si>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</si>
  <si>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</si>
  <si>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</si>
  <si>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</si>
  <si>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</si>
  <si>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</si>
  <si>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</si>
  <si>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</si>
  <si>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</si>
  <si>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</si>
  <si>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</si>
  <si>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</si>
  <si>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</si>
  <si>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</si>
  <si>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</si>
  <si>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</si>
  <si>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</si>
  <si>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</si>
  <si>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</si>
  <si>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</si>
  <si>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</si>
  <si>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</si>
  <si>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</si>
  <si>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</si>
  <si>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</si>
  <si>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</si>
  <si>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</si>
  <si>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</si>
  <si>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</si>
  <si>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</si>
  <si>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</si>
  <si>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</si>
  <si>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</si>
  <si>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</si>
  <si>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</si>
  <si>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</si>
  <si>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</si>
  <si>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</si>
  <si>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</si>
  <si>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</si>
  <si>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</si>
  <si>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</si>
  <si>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</si>
  <si>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</si>
  <si>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</si>
  <si>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</si>
  <si>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</si>
  <si>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</si>
  <si>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</si>
  <si>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</si>
  <si>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</si>
  <si>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</si>
  <si>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</si>
  <si>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</si>
  <si>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</si>
  <si>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</si>
  <si>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</si>
  <si>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</si>
  <si>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</si>
  <si>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</si>
  <si>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</si>
  <si>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</si>
  <si>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</si>
  <si>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</si>
  <si>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</si>
  <si>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</si>
  <si>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</si>
  <si>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</si>
  <si>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</si>
  <si>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</si>
  <si>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</si>
  <si>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</si>
  <si>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</si>
  <si>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</si>
  <si>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</si>
  <si>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</si>
  <si>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</si>
  <si>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</si>
  <si>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</si>
  <si>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</si>
  <si>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</si>
  <si>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</si>
  <si>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</si>
  <si>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</si>
  <si>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</si>
  <si>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</si>
  <si>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</si>
  <si>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</si>
  <si>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</si>
  <si>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</si>
  <si>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</si>
  <si>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</si>
  <si>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</si>
  <si>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</si>
  <si>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</si>
  <si>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</si>
  <si>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</si>
  <si>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</si>
  <si>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</si>
  <si>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</si>
  <si>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</si>
  <si>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</si>
  <si>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</si>
  <si>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</si>
  <si>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</si>
  <si>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</si>
  <si>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</si>
  <si>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</si>
  <si>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</si>
  <si>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</si>
  <si>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</si>
  <si>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</si>
  <si>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</si>
  <si>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</si>
  <si>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</si>
  <si>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</si>
  <si>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</si>
  <si>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</si>
  <si>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</si>
  <si>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</si>
  <si>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</si>
  <si>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</si>
  <si>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</si>
  <si>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</si>
  <si>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</si>
  <si>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</si>
  <si>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</si>
  <si>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</si>
  <si>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</si>
  <si>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</si>
  <si>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</si>
  <si>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</si>
  <si>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</si>
  <si>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</si>
  <si>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</si>
  <si>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</si>
  <si>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</si>
  <si>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</si>
  <si>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</si>
  <si>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</si>
  <si>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</si>
  <si>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</si>
  <si>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</si>
  <si>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</si>
  <si>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</si>
  <si>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</si>
  <si>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</si>
  <si>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</si>
  <si>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</si>
  <si>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</si>
  <si>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</si>
  <si>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</si>
  <si>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</si>
  <si>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</si>
  <si>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</si>
  <si>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</si>
  <si>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</si>
  <si>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</si>
  <si>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</si>
  <si>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</si>
  <si>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</si>
  <si>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</si>
  <si>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</si>
  <si>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</si>
  <si>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</si>
  <si>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</si>
  <si>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</si>
  <si>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</si>
  <si>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</si>
  <si>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</si>
  <si>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</si>
  <si>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</si>
  <si>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</si>
  <si>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</si>
  <si>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</si>
  <si>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</si>
  <si>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</si>
  <si>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</si>
  <si>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</si>
  <si>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</si>
  <si>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</si>
  <si>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</si>
  <si>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</si>
  <si>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</si>
  <si>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</si>
  <si>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</si>
  <si>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</si>
  <si>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</si>
  <si>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</si>
  <si>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</si>
  <si>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</si>
  <si>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</si>
  <si>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</si>
  <si>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</si>
  <si>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</si>
  <si>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</si>
  <si>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</si>
  <si>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</si>
  <si>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</si>
  <si>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</si>
  <si>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</si>
  <si>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</si>
  <si>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</si>
  <si>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</si>
  <si>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</si>
  <si>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</si>
  <si>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</si>
  <si>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</si>
  <si>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</si>
  <si>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</si>
  <si>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</si>
  <si>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</si>
  <si>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</si>
  <si>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</si>
  <si>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</si>
  <si>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</si>
  <si>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</si>
  <si>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</si>
  <si>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</si>
  <si>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</si>
  <si>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</si>
  <si>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</si>
  <si>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</si>
  <si>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</si>
  <si>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</si>
  <si>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</si>
  <si>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</si>
  <si>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</si>
  <si>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</si>
  <si>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</si>
  <si>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</si>
  <si>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</si>
  <si>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</si>
  <si>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</si>
  <si>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</si>
  <si>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</si>
  <si>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</si>
  <si>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</si>
  <si>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</si>
  <si>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</si>
  <si>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</si>
  <si>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</si>
  <si>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</si>
  <si>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</si>
  <si>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</si>
  <si>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</si>
  <si>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</si>
  <si>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</si>
  <si>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</si>
  <si>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</si>
  <si>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</si>
  <si>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</si>
  <si>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</si>
  <si>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</si>
  <si>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</si>
  <si>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</si>
  <si>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</si>
  <si>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</si>
  <si>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</si>
  <si>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</si>
  <si>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</si>
  <si>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</si>
  <si>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</si>
  <si>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</si>
  <si>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</si>
  <si>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</si>
  <si>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</si>
  <si>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</si>
  <si>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</si>
  <si>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</si>
  <si>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</si>
  <si>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</si>
  <si>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</si>
  <si>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</si>
  <si>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</si>
  <si>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</si>
  <si>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</si>
  <si>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</si>
  <si>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</si>
  <si>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</si>
  <si>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</si>
  <si>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</si>
  <si>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</si>
  <si>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</si>
  <si>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</si>
  <si>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</si>
  <si>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</si>
  <si>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</si>
  <si>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</si>
  <si>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</si>
  <si>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</si>
  <si>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</si>
  <si>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</si>
  <si>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</si>
  <si>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</si>
  <si>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</si>
  <si>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</si>
  <si>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</si>
  <si>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</si>
  <si>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</si>
  <si>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</si>
  <si>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</si>
  <si>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</si>
  <si>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</si>
  <si>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</si>
  <si>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</si>
  <si>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</si>
  <si>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</si>
  <si>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</si>
  <si>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</si>
  <si>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</si>
  <si>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</si>
  <si>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</si>
  <si>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</si>
  <si>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</si>
  <si>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</si>
  <si>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</si>
  <si>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</si>
  <si>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</si>
  <si>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</si>
  <si>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</si>
  <si>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</si>
  <si>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</si>
  <si>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</si>
  <si>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</si>
  <si>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</si>
  <si>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</si>
  <si>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</si>
  <si>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</si>
  <si>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</si>
  <si>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</si>
  <si>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</si>
  <si>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</si>
  <si>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</si>
  <si>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</si>
  <si>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</si>
  <si>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</si>
  <si>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</si>
  <si>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</si>
  <si>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</si>
  <si>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</si>
  <si>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</si>
  <si>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</si>
  <si>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</si>
  <si>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</si>
  <si>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</si>
  <si>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</si>
  <si>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</si>
  <si>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</si>
  <si>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</si>
  <si>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</si>
  <si>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</si>
  <si>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</si>
  <si>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</si>
  <si>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</si>
  <si>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</si>
  <si>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</si>
  <si>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</si>
  <si>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</si>
  <si>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</si>
  <si>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</si>
  <si>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</si>
  <si>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</si>
  <si>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</si>
  <si>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</si>
  <si>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</si>
  <si>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</si>
  <si>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</si>
  <si>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</si>
  <si>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</si>
  <si>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</si>
  <si>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</si>
  <si>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</si>
  <si>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</si>
  <si>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</si>
  <si>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</si>
  <si>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</si>
  <si>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</si>
  <si>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</si>
  <si>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</si>
  <si>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</si>
  <si>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</si>
  <si>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</si>
  <si>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</si>
  <si>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</si>
  <si>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</si>
  <si>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</si>
  <si>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</si>
  <si>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</si>
  <si>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</si>
  <si>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</si>
  <si>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</si>
  <si>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</si>
  <si>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</si>
  <si>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</si>
  <si>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</si>
  <si>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</si>
  <si>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</si>
  <si>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</si>
  <si>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</si>
  <si>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</si>
  <si>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</si>
  <si>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</si>
  <si>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</si>
  <si>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</si>
  <si>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</si>
  <si>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</si>
  <si>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</si>
  <si>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</si>
  <si>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</si>
  <si>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</si>
  <si>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</si>
  <si>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</si>
  <si>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</si>
  <si>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</si>
  <si>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</si>
  <si>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</si>
  <si>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</si>
  <si>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</si>
  <si>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</si>
  <si>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</si>
  <si>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</si>
  <si>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</si>
  <si>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</si>
  <si>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</si>
  <si>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</si>
  <si>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</si>
  <si>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</si>
  <si>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</si>
  <si>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</si>
  <si>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</si>
  <si>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</si>
  <si>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</si>
  <si>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</si>
  <si>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</si>
  <si>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</si>
  <si>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</si>
  <si>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</si>
  <si>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</si>
  <si>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</si>
  <si>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</si>
  <si>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</si>
  <si>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</si>
  <si>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</si>
  <si>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</si>
  <si>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</si>
  <si>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</si>
  <si>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</si>
  <si>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</si>
  <si>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</si>
  <si>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</si>
  <si>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</si>
  <si>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</si>
  <si>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</si>
  <si>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</si>
  <si>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</si>
  <si>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</si>
  <si>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</si>
  <si>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</si>
  <si>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</si>
  <si>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</si>
  <si>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</si>
  <si>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</si>
  <si>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</si>
  <si>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</si>
  <si>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</si>
  <si>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</si>
  <si>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</si>
  <si>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</si>
  <si>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</si>
  <si>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</si>
  <si>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</si>
  <si>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</si>
  <si>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</si>
  <si>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</si>
  <si>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</si>
  <si>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</si>
  <si>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</si>
  <si>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</si>
  <si>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</si>
  <si>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</si>
  <si>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</si>
  <si>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</si>
  <si>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</si>
  <si>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</si>
  <si>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</si>
  <si>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</si>
  <si>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</si>
  <si>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</si>
  <si>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</si>
  <si>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</si>
  <si>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</si>
  <si>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</si>
  <si>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</si>
  <si>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</si>
  <si>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</si>
  <si>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</si>
  <si>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</si>
  <si>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</si>
  <si>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</si>
  <si>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</si>
  <si>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</si>
  <si>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</si>
  <si>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</si>
  <si>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</si>
  <si>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</si>
  <si>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</si>
  <si>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</si>
  <si>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</si>
  <si>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</si>
  <si>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</si>
  <si>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</si>
  <si>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</si>
  <si>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</si>
  <si>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</si>
  <si>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</si>
  <si>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</si>
  <si>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</si>
  <si>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</si>
  <si>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</si>
  <si>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</si>
  <si>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</si>
  <si>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</si>
  <si>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</si>
  <si>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</si>
  <si>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</si>
  <si>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</si>
  <si>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</si>
  <si>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</si>
  <si>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</si>
  <si>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</si>
  <si>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</si>
  <si>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</si>
  <si>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</si>
  <si>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</si>
  <si>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</si>
  <si>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</si>
  <si>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</si>
  <si>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</si>
  <si>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</si>
  <si>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</si>
  <si>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</si>
  <si>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</si>
  <si>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</si>
  <si>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</si>
  <si>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</si>
  <si>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</si>
  <si>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</si>
  <si>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</si>
  <si>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</si>
  <si>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</si>
  <si>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</si>
  <si>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</si>
  <si>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</si>
  <si>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</si>
  <si>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</si>
  <si>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</si>
  <si>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</si>
  <si>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</si>
  <si>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</si>
  <si>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</si>
  <si>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</si>
  <si>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</si>
  <si>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</si>
  <si>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</si>
  <si>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</si>
  <si>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</si>
  <si>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</si>
  <si>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</si>
  <si>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</si>
  <si>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</si>
  <si>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</si>
  <si>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</si>
  <si>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</si>
  <si>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</si>
  <si>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</si>
  <si>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</si>
  <si>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</si>
  <si>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</si>
  <si>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</si>
  <si>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</si>
  <si>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</si>
  <si>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</si>
  <si>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</si>
  <si>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</si>
  <si>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</si>
  <si>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</si>
  <si>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</si>
  <si>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</si>
  <si>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</si>
  <si>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</si>
  <si>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</si>
  <si>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</si>
  <si>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</si>
  <si>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</si>
  <si>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</si>
  <si>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</si>
  <si>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</si>
  <si>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</si>
  <si>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</si>
  <si>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</si>
  <si>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</si>
  <si>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</si>
  <si>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</si>
  <si>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</si>
  <si>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</si>
  <si>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</si>
  <si>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</si>
  <si>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</si>
  <si>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</si>
  <si>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</si>
  <si>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</si>
  <si>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</si>
  <si>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</si>
  <si>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</si>
  <si>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</si>
  <si>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</si>
  <si>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</si>
  <si>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</si>
  <si>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</si>
  <si>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</si>
  <si>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</si>
  <si>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</si>
  <si>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</si>
  <si>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</si>
  <si>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</si>
  <si>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</si>
  <si>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</si>
  <si>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</si>
  <si>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</si>
  <si>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</si>
  <si>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</si>
  <si>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</si>
  <si>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</si>
  <si>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</si>
  <si>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</si>
  <si>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</si>
  <si>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</si>
  <si>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</si>
  <si>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</si>
  <si>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</si>
  <si>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</si>
  <si>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</si>
  <si>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</si>
  <si>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</si>
  <si>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</si>
  <si>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</si>
  <si>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</si>
  <si>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</si>
  <si>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</si>
  <si>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</si>
  <si>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</si>
  <si>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</si>
  <si>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</si>
  <si>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</si>
  <si>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</si>
  <si>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</si>
  <si>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</si>
  <si>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</si>
  <si>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</si>
  <si>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</si>
  <si>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</si>
  <si>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</si>
  <si>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</si>
  <si>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</si>
  <si>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</si>
  <si>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</si>
  <si>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</si>
  <si>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</si>
  <si>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</si>
  <si>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</si>
  <si>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</si>
  <si>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</si>
  <si>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</si>
  <si>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</si>
  <si>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</si>
  <si>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</si>
  <si>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</si>
  <si>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</si>
  <si>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</si>
  <si>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</si>
  <si>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</si>
  <si>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</si>
  <si>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</si>
  <si>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</si>
  <si>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</si>
  <si>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</si>
  <si>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</si>
  <si>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</si>
  <si>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</si>
  <si>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</si>
  <si>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</si>
  <si>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</si>
  <si>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</si>
  <si>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</si>
  <si>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</si>
  <si>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</si>
  <si>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</si>
  <si>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</si>
  <si>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</si>
  <si>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</si>
  <si>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</si>
  <si>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</si>
  <si>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</si>
  <si>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</si>
  <si>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</si>
  <si>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</si>
  <si>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</si>
  <si>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</si>
  <si>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</si>
  <si>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</si>
  <si>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</si>
  <si>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</si>
  <si>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</si>
  <si>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</si>
  <si>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</si>
  <si>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</si>
  <si>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</si>
  <si>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</si>
  <si>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</si>
  <si>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</si>
  <si>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</si>
  <si>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</si>
  <si>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</si>
  <si>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</si>
  <si>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</si>
  <si>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</si>
  <si>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</si>
  <si>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</si>
  <si>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</si>
  <si>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</si>
  <si>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</si>
  <si>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</si>
  <si>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</si>
  <si>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</si>
  <si>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</si>
  <si>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</si>
  <si>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</si>
  <si>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</si>
  <si>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</si>
  <si>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</si>
  <si>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</si>
  <si>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</si>
  <si>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</si>
  <si>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</si>
  <si>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</si>
  <si>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</si>
  <si>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</si>
  <si>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</si>
  <si>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</si>
  <si>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</si>
  <si>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</si>
  <si>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</si>
  <si>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</si>
  <si>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</si>
  <si>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</si>
  <si>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</si>
  <si>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</si>
  <si>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</si>
  <si>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</si>
  <si>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</si>
  <si>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</si>
  <si>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</si>
  <si>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</si>
  <si>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</si>
  <si>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</si>
  <si>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</si>
  <si>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</si>
  <si>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</si>
  <si>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</si>
  <si>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</si>
  <si>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</si>
  <si>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</si>
  <si>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</si>
  <si>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</si>
  <si>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</si>
  <si>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</si>
  <si>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</si>
  <si>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</si>
  <si>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</si>
  <si>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</si>
  <si>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</si>
  <si>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</si>
  <si>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</si>
  <si>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</si>
  <si>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</si>
  <si>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</si>
  <si>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</si>
  <si>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</si>
  <si>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</si>
  <si>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</si>
  <si>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</si>
  <si>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</si>
  <si>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</si>
  <si>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</si>
  <si>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</si>
  <si>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</si>
  <si>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</si>
  <si>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</si>
  <si>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</si>
  <si>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</si>
  <si>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</si>
  <si>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</si>
  <si>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</si>
  <si>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</si>
  <si>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</si>
  <si>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</si>
  <si>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</si>
  <si>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</si>
  <si>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</si>
  <si>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</si>
  <si>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</si>
  <si>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</si>
  <si>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</si>
  <si>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</si>
  <si>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</si>
  <si>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</si>
  <si>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</si>
  <si>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</si>
  <si>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</si>
  <si>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</si>
  <si>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</si>
  <si>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</si>
  <si>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</si>
  <si>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</si>
  <si>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</si>
  <si>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</si>
  <si>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</si>
  <si>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</si>
  <si>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</si>
  <si>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</si>
  <si>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</si>
  <si>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</si>
  <si>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</si>
  <si>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</si>
  <si>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</si>
  <si>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</si>
  <si>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</si>
  <si>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</si>
  <si>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</si>
  <si>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</si>
  <si>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</si>
  <si>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</si>
  <si>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</si>
  <si>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</si>
  <si>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</si>
  <si>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</si>
  <si>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</si>
  <si>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</si>
  <si>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</si>
  <si>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</si>
  <si>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</si>
  <si>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</si>
  <si>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</si>
  <si>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</si>
  <si>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</si>
  <si>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</si>
  <si>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</si>
  <si>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</si>
  <si>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</si>
  <si>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</si>
  <si>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</si>
  <si>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</si>
  <si>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</si>
  <si>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</si>
  <si>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</si>
  <si>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</si>
  <si>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</si>
  <si>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</si>
  <si>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</si>
  <si>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</si>
  <si>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</si>
  <si>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</si>
  <si>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</si>
  <si>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</si>
  <si>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</si>
  <si>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</si>
  <si>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</si>
  <si>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</si>
  <si>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</si>
  <si>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</si>
  <si>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</si>
  <si>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</si>
  <si>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</si>
  <si>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</si>
  <si>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</si>
  <si>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</si>
  <si>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</si>
  <si>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</si>
  <si>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</si>
  <si>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</si>
  <si>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</si>
  <si>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</si>
  <si>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</si>
  <si>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</si>
  <si>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</si>
  <si>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</si>
  <si>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</si>
  <si>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</si>
  <si>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</si>
  <si>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</si>
  <si>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</si>
  <si>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</si>
  <si>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</si>
  <si>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</si>
  <si>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</si>
  <si>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</si>
  <si>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</si>
  <si>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</si>
  <si>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</si>
  <si>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</si>
  <si>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</si>
  <si>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</si>
  <si>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</si>
  <si>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</si>
  <si>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</si>
  <si>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</si>
  <si>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</si>
  <si>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</si>
  <si>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</si>
  <si>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</si>
  <si>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</si>
  <si>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</si>
  <si>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</si>
  <si>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</si>
  <si>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</si>
  <si>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</si>
  <si>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</si>
  <si>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</si>
  <si>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</si>
  <si>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</si>
  <si>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</si>
  <si>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</si>
  <si>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</si>
  <si>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</si>
  <si>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</si>
  <si>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</si>
  <si>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</si>
  <si>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</si>
  <si>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</si>
  <si>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</si>
  <si>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</si>
  <si>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</si>
  <si>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</si>
  <si>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</si>
  <si>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</si>
  <si>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</si>
  <si>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</si>
  <si>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</si>
  <si>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</si>
  <si>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</si>
  <si>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</si>
  <si>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</si>
  <si>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</si>
  <si>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</si>
  <si>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</si>
  <si>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</si>
  <si>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</si>
  <si>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</si>
  <si>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</si>
  <si>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</si>
  <si>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</si>
  <si>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</si>
  <si>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</si>
  <si>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</si>
  <si>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</si>
  <si>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</si>
  <si>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</si>
  <si>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</si>
  <si>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</si>
  <si>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</si>
  <si>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</si>
  <si>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</si>
  <si>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</si>
  <si>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</si>
  <si>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</si>
  <si>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</si>
  <si>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</si>
  <si>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</si>
  <si>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</si>
  <si>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</si>
  <si>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</si>
  <si>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</si>
  <si>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</si>
  <si>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</si>
  <si>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</si>
  <si>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</si>
  <si>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</si>
  <si>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</si>
  <si>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</si>
  <si>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</si>
  <si>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</si>
  <si>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</si>
  <si>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</si>
  <si>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</si>
  <si>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</si>
  <si>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</si>
  <si>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</si>
  <si>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</si>
  <si>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</si>
  <si>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</si>
  <si>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</si>
  <si>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</si>
  <si>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</si>
  <si>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</si>
  <si>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</si>
  <si>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</si>
  <si>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</si>
  <si>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</si>
  <si>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</si>
  <si>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</si>
  <si>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</si>
  <si>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</si>
  <si>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</si>
  <si>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</si>
  <si>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</si>
  <si>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</si>
  <si>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</si>
  <si>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</si>
  <si>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</si>
  <si>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</si>
  <si>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</si>
  <si>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</si>
  <si>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</si>
  <si>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</si>
  <si>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</si>
  <si>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</si>
  <si>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</si>
  <si>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</si>
  <si>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</si>
  <si>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</si>
  <si>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</si>
  <si>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</si>
  <si>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</si>
  <si>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</si>
  <si>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</si>
  <si>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</si>
  <si>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</si>
  <si>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</si>
  <si>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</si>
  <si>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</si>
  <si>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</si>
  <si>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</si>
  <si>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</si>
  <si>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</si>
  <si>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</si>
  <si>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</si>
  <si>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</si>
  <si>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</si>
  <si>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</si>
  <si>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</si>
  <si>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</si>
  <si>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</si>
  <si>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</si>
  <si>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</si>
  <si>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</si>
  <si>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</si>
  <si>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</si>
  <si>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</si>
  <si>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</si>
  <si>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</si>
  <si>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</si>
  <si>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</si>
  <si>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</si>
  <si>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</si>
  <si>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</si>
  <si>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</si>
  <si>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</si>
  <si>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</si>
  <si>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</si>
  <si>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</si>
  <si>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</si>
  <si>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</si>
  <si>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</si>
  <si>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</si>
  <si>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</si>
  <si>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</si>
  <si>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</si>
  <si>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</si>
  <si>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</si>
  <si>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</si>
  <si>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</si>
  <si>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</si>
  <si>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</si>
  <si>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</si>
  <si>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</si>
  <si>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</si>
  <si>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</si>
  <si>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</si>
  <si>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</si>
  <si>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</si>
  <si>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</si>
  <si>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</si>
  <si>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</si>
  <si>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</si>
  <si>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</si>
  <si>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</si>
  <si>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</si>
  <si>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</si>
  <si>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</si>
  <si>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</si>
  <si>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</si>
  <si>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</si>
  <si>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</si>
  <si>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</si>
  <si>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</si>
  <si>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</si>
  <si>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</si>
  <si>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</si>
  <si>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</si>
  <si>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</si>
  <si>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</si>
  <si>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</si>
  <si>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</si>
  <si>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</si>
  <si>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</si>
  <si>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</si>
  <si>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</si>
  <si>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</si>
  <si>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</si>
  <si>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</si>
  <si>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</si>
  <si>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</si>
  <si>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</si>
  <si>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</si>
  <si>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</si>
  <si>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</si>
  <si>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</si>
  <si>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</si>
  <si>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</si>
  <si>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</si>
  <si>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</si>
  <si>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</si>
  <si>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</si>
  <si>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</si>
  <si>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</si>
  <si>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</si>
  <si>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</si>
  <si>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</si>
  <si>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</si>
  <si>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</si>
  <si>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</si>
  <si>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</si>
  <si>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</si>
  <si>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</si>
  <si>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</si>
  <si>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</si>
  <si>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</si>
  <si>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</si>
  <si>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</si>
  <si>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</si>
  <si>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</si>
  <si>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</si>
  <si>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</si>
  <si>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</si>
  <si>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</si>
  <si>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</si>
  <si>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</si>
  <si>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</si>
  <si>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</si>
  <si>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</si>
  <si>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</si>
  <si>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</si>
  <si>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</si>
  <si>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</si>
  <si>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</si>
  <si>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</si>
  <si>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</si>
  <si>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</si>
  <si>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</si>
  <si>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</si>
  <si>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</si>
  <si>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</si>
  <si>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</si>
  <si>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</si>
  <si>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</si>
  <si>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</si>
  <si>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</si>
  <si>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</si>
  <si>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</si>
  <si>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</si>
  <si>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</si>
  <si>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</si>
  <si>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</si>
  <si>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</si>
  <si>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</si>
  <si>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</si>
  <si>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</si>
  <si>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</si>
  <si>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</si>
  <si>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</si>
  <si>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</si>
  <si>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</si>
  <si>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</si>
  <si>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</si>
  <si>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</si>
  <si>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</si>
  <si>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</si>
  <si>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</si>
  <si>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</si>
  <si>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</si>
  <si>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</si>
  <si>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</si>
  <si>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</si>
  <si>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</si>
  <si>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</si>
  <si>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</si>
  <si>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</si>
  <si>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</si>
  <si>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</si>
  <si>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</si>
  <si>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</si>
  <si>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</si>
  <si>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</si>
  <si>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</si>
  <si>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</si>
  <si>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</si>
  <si>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</si>
  <si>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</si>
  <si>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</si>
  <si>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</si>
  <si>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</si>
  <si>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</si>
  <si>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</si>
  <si>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</si>
  <si>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</si>
  <si>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</si>
  <si>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</si>
  <si>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</si>
  <si>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</si>
  <si>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</si>
  <si>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</si>
  <si>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</si>
  <si>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</si>
  <si>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</si>
  <si>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</si>
  <si>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</si>
  <si>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</si>
  <si>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</si>
  <si>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</si>
  <si>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</si>
  <si>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</si>
  <si>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</si>
  <si>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</si>
  <si>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</si>
  <si>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</si>
  <si>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</si>
  <si>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</si>
  <si>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</si>
  <si>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</si>
  <si>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</si>
  <si>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</si>
  <si>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</si>
  <si>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</si>
  <si>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</si>
  <si>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</si>
  <si>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</si>
  <si>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</si>
  <si>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</si>
  <si>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</si>
  <si>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</si>
  <si>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</si>
  <si>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</si>
  <si>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</si>
  <si>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</si>
  <si>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</si>
  <si>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</si>
  <si>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</si>
  <si>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</si>
  <si>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</si>
  <si>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</si>
  <si>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</si>
  <si>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</si>
  <si>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</si>
  <si>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</si>
  <si>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</si>
  <si>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</si>
  <si>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</si>
  <si>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</si>
  <si>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</si>
  <si>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</si>
  <si>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</si>
  <si>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</si>
  <si>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</si>
  <si>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</si>
  <si>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</si>
  <si>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</si>
  <si>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</si>
  <si>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</si>
  <si>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</si>
  <si>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</si>
  <si>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</si>
  <si>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</si>
  <si>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</si>
  <si>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</si>
  <si>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</si>
  <si>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</si>
  <si>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</si>
  <si>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</si>
  <si>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</si>
  <si>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</si>
  <si>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</si>
  <si>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</si>
  <si>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</si>
  <si>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</si>
  <si>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</si>
  <si>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</si>
  <si>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</si>
  <si>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</si>
  <si>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</si>
  <si>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</si>
  <si>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</si>
  <si>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</si>
  <si>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</si>
  <si>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</si>
  <si>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</si>
  <si>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</si>
  <si>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</si>
  <si>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</si>
  <si>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</si>
  <si>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</si>
  <si>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</si>
  <si>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</si>
  <si>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</si>
  <si>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</si>
  <si>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</si>
  <si>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</si>
  <si>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</si>
  <si>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</si>
  <si>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</si>
  <si>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</si>
  <si>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</si>
  <si>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</si>
  <si>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</si>
  <si>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</si>
  <si>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</si>
  <si>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</si>
  <si>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</si>
  <si>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</si>
  <si>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</si>
  <si>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</si>
  <si>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</si>
  <si>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</si>
  <si>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</si>
  <si>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</si>
  <si>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</si>
  <si>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</si>
  <si>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</si>
  <si>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</si>
  <si>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</si>
  <si>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</si>
  <si>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</si>
  <si>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</si>
  <si>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</si>
  <si>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</si>
  <si>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</si>
  <si>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</si>
  <si>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</si>
  <si>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</si>
  <si>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</si>
  <si>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</si>
  <si>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</si>
  <si>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</si>
  <si>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</si>
  <si>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</si>
  <si>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</si>
  <si>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</si>
  <si>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</si>
  <si>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</si>
  <si>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</si>
  <si>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</si>
  <si>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</si>
  <si>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</si>
  <si>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</si>
  <si>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</si>
  <si>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</si>
  <si>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</si>
  <si>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</si>
  <si>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</si>
  <si>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</si>
  <si>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</si>
  <si>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</si>
  <si>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</si>
  <si>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</si>
  <si>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</si>
  <si>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</si>
  <si>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</si>
  <si>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</si>
  <si>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</si>
  <si>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</si>
  <si>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</si>
  <si>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</si>
  <si>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</si>
  <si>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</si>
  <si>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</si>
  <si>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</si>
  <si>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</si>
  <si>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</si>
  <si>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</si>
  <si>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</si>
  <si>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</si>
  <si>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</si>
  <si>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</si>
  <si>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</si>
  <si>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</si>
  <si>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</si>
  <si>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</si>
  <si>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</si>
  <si>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</si>
  <si>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</si>
  <si>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</si>
  <si>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</si>
  <si>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</si>
  <si>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</si>
  <si>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</si>
  <si>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</si>
  <si>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</si>
  <si>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</si>
  <si>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</si>
  <si>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</si>
  <si>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</si>
  <si>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</si>
  <si>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</si>
  <si>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</si>
  <si>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</si>
  <si>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</si>
  <si>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</si>
  <si>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</si>
  <si>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</si>
  <si>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</si>
  <si>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</si>
  <si>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</si>
  <si>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</si>
  <si>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</si>
  <si>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</si>
  <si>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</si>
  <si>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</si>
  <si>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</si>
  <si>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</si>
  <si>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</si>
  <si>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</si>
  <si>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</si>
  <si>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</si>
  <si>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</si>
  <si>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</si>
  <si>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</si>
  <si>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</si>
  <si>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</si>
  <si>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</si>
  <si>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</si>
  <si>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</si>
  <si>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</si>
  <si>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</si>
  <si>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</si>
  <si>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</si>
  <si>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</si>
  <si>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</si>
  <si>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</si>
  <si>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</si>
  <si>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</si>
  <si>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</si>
  <si>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</si>
  <si>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</si>
  <si>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</si>
  <si>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</si>
  <si>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</si>
  <si>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</si>
  <si>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</si>
  <si>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</si>
  <si>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</si>
  <si>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</si>
  <si>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</si>
  <si>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</si>
  <si>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</si>
  <si>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</si>
  <si>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</si>
  <si>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</si>
  <si>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</si>
  <si>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</si>
  <si>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</si>
  <si>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</si>
  <si>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</si>
  <si>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</si>
  <si>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</si>
  <si>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</si>
  <si>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</si>
  <si>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</si>
  <si>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</si>
  <si>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</si>
  <si>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</si>
  <si>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</si>
  <si>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</si>
  <si>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</si>
  <si>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</si>
  <si>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</si>
  <si>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</si>
  <si>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</si>
  <si>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</si>
  <si>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</si>
  <si>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</si>
  <si>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</si>
  <si>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</si>
  <si>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</si>
  <si>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</si>
  <si>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</si>
  <si>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</si>
  <si>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</si>
  <si>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</si>
  <si>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</si>
  <si>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</si>
  <si>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</si>
  <si>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</si>
  <si>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</si>
  <si>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</si>
  <si>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</si>
  <si>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</si>
  <si>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</si>
  <si>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</si>
  <si>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</si>
  <si>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</si>
  <si>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</si>
  <si>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</si>
  <si>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</si>
  <si>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</si>
  <si>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</si>
  <si>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</si>
  <si>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</si>
  <si>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</si>
  <si>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</si>
  <si>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</si>
  <si>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</si>
  <si>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</si>
  <si>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</si>
  <si>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</si>
  <si>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</si>
  <si>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</si>
  <si>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</si>
  <si>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</si>
  <si>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</si>
  <si>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</si>
  <si>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</si>
  <si>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</si>
  <si>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</si>
  <si>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</si>
  <si>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</si>
  <si>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</si>
  <si>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</si>
  <si>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</si>
  <si>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</si>
  <si>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</si>
  <si>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</si>
  <si>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</si>
  <si>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</si>
  <si>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</si>
  <si>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</si>
  <si>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</si>
  <si>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</si>
  <si>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</si>
  <si>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</si>
  <si>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</si>
  <si>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</si>
  <si>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</si>
  <si>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</si>
  <si>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</si>
  <si>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</si>
  <si>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</si>
  <si>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</si>
  <si>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</si>
  <si>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</si>
  <si>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</si>
  <si>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</si>
  <si>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</si>
  <si>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</si>
  <si>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</si>
  <si>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</si>
  <si>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</si>
  <si>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</si>
  <si>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</si>
  <si>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</si>
  <si>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</si>
  <si>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</si>
  <si>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</si>
  <si>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</si>
  <si>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</si>
  <si>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</si>
  <si>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</si>
  <si>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</si>
  <si>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</si>
  <si>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</si>
  <si>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</si>
  <si>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</si>
  <si>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</si>
  <si>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</si>
  <si>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</si>
  <si>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</si>
  <si>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</si>
  <si>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</si>
  <si>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</si>
  <si>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</si>
  <si>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</si>
  <si>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</si>
  <si>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</si>
  <si>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</si>
  <si>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</si>
  <si>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</si>
  <si>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</si>
  <si>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</si>
  <si>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</si>
  <si>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</si>
  <si>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</si>
  <si>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</si>
  <si>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</si>
  <si>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</si>
  <si>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</si>
  <si>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</si>
  <si>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</si>
  <si>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</si>
  <si>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</si>
  <si>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</si>
  <si>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</si>
  <si>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</si>
  <si>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</si>
  <si>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</si>
  <si>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</si>
  <si>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</si>
  <si>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</si>
  <si>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</si>
  <si>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</si>
  <si>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</si>
  <si>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</si>
  <si>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</si>
  <si>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</si>
  <si>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</si>
  <si>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</si>
  <si>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</si>
  <si>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</si>
  <si>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</si>
  <si>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</si>
  <si>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</si>
  <si>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</si>
  <si>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</si>
  <si>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</si>
  <si>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</si>
  <si>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</si>
  <si>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</si>
  <si>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</si>
  <si>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</si>
  <si>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</si>
  <si>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</si>
  <si>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</si>
  <si>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</si>
  <si>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</si>
  <si>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</si>
  <si>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</si>
  <si>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</si>
  <si>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</si>
  <si>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</si>
  <si>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</si>
  <si>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</si>
  <si>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</si>
  <si>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</si>
  <si>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</si>
  <si>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</si>
  <si>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</si>
  <si>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</si>
  <si>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</si>
  <si>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</si>
  <si>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</si>
  <si>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</si>
  <si>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</si>
  <si>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</si>
  <si>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</si>
  <si>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</si>
  <si>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</si>
  <si>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</si>
  <si>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</si>
  <si>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</si>
  <si>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</si>
  <si>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</si>
  <si>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</si>
  <si>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</si>
  <si>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</si>
  <si>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</si>
  <si>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</si>
  <si>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</si>
  <si>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</si>
  <si>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</si>
  <si>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</si>
  <si>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</si>
  <si>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</si>
  <si>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</si>
  <si>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</si>
  <si>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</si>
  <si>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</si>
  <si>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</si>
  <si>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</si>
  <si>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</si>
  <si>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</si>
  <si>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</si>
  <si>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</si>
  <si>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</si>
  <si>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</si>
  <si>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</si>
  <si>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</si>
  <si>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</si>
  <si>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</si>
  <si>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</si>
  <si>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</si>
  <si>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</si>
  <si>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</si>
  <si>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</si>
  <si>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</si>
  <si>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</si>
  <si>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</si>
  <si>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</si>
  <si>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</si>
  <si>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</si>
  <si>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</si>
  <si>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</si>
  <si>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</si>
  <si>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</si>
  <si>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</si>
  <si>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</si>
  <si>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</si>
  <si>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</si>
  <si>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</si>
  <si>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</si>
  <si>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</si>
  <si>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</si>
  <si>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</si>
  <si>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</si>
  <si>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</si>
  <si>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</si>
  <si>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</si>
  <si>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</si>
  <si>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</si>
  <si>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</si>
  <si>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</si>
  <si>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</si>
  <si>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</si>
  <si>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</si>
  <si>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</si>
  <si>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</si>
  <si>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</si>
  <si>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</si>
  <si>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</si>
  <si>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</si>
  <si>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</si>
  <si>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</si>
  <si>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</si>
  <si>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</si>
  <si>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</si>
  <si>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</si>
  <si>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</si>
  <si>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</si>
  <si>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</si>
  <si>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</si>
  <si>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</si>
  <si>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</si>
  <si>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</si>
  <si>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</si>
  <si>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</si>
  <si>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</si>
  <si>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</si>
  <si>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</si>
  <si>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</si>
  <si>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</si>
  <si>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</si>
  <si>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</si>
  <si>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</si>
  <si>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</si>
  <si>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</si>
  <si>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</si>
  <si>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</si>
  <si>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</si>
  <si>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</si>
  <si>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</si>
  <si>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</si>
  <si>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</si>
  <si>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</si>
  <si>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</si>
  <si>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</si>
  <si>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</si>
  <si>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</si>
  <si>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</si>
  <si>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</si>
  <si>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</si>
  <si>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</si>
  <si>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</si>
  <si>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</si>
  <si>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</si>
  <si>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</si>
  <si>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</si>
  <si>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</si>
  <si>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</si>
  <si>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</si>
  <si>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</si>
  <si>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</si>
  <si>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</si>
  <si>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</si>
  <si>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</si>
  <si>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</si>
  <si>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</si>
  <si>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</si>
  <si>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</si>
  <si>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</si>
  <si>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</si>
  <si>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</si>
  <si>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</si>
  <si>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</si>
  <si>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</si>
  <si>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</si>
  <si>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</si>
  <si>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</si>
  <si>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</si>
  <si>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</si>
  <si>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</si>
  <si>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</si>
  <si>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</si>
  <si>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</si>
  <si>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</si>
  <si>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</si>
  <si>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</si>
  <si>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</si>
  <si>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</si>
  <si>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</si>
  <si>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</si>
  <si>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</si>
  <si>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</si>
  <si>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</si>
  <si>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</si>
  <si>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</si>
  <si>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</si>
  <si>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</si>
  <si>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</si>
  <si>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</si>
  <si>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</si>
  <si>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</si>
  <si>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</si>
  <si>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</si>
  <si>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</si>
  <si>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</si>
  <si>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</si>
  <si>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</si>
  <si>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</si>
  <si>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</si>
  <si>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</si>
  <si>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</si>
  <si>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</si>
  <si>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</si>
  <si>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</si>
  <si>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</si>
  <si>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</si>
  <si>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</si>
  <si>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</si>
  <si>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</si>
  <si>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</si>
  <si>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</si>
  <si>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</si>
  <si>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</si>
  <si>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</si>
  <si>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</si>
  <si>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</si>
  <si>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</si>
  <si>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</si>
  <si>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</si>
  <si>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</si>
  <si>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</si>
  <si>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</si>
  <si>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</si>
  <si>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</si>
  <si>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</si>
  <si>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</si>
  <si>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</si>
  <si>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</si>
  <si>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</si>
  <si>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</si>
  <si>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</si>
  <si>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</si>
  <si>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</si>
  <si>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</si>
  <si>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</si>
  <si>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</si>
  <si>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</si>
  <si>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</si>
  <si>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</si>
  <si>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</si>
  <si>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</si>
  <si>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</si>
  <si>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</si>
  <si>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</si>
  <si>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</si>
  <si>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</si>
  <si>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</si>
  <si>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</si>
  <si>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</si>
  <si>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</si>
  <si>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</si>
  <si>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</si>
  <si>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</si>
  <si>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</si>
  <si>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</si>
  <si>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</si>
  <si>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</si>
  <si>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</si>
  <si>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</si>
  <si>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</si>
  <si>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</si>
  <si>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</si>
  <si>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</si>
  <si>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</si>
  <si>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</si>
  <si>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</si>
  <si>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</si>
  <si>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</si>
  <si>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</si>
  <si>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</si>
  <si>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</si>
  <si>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</si>
  <si>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</si>
  <si>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</si>
  <si>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</si>
  <si>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</si>
  <si>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</si>
  <si>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</si>
  <si>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</si>
  <si>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</si>
  <si>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</si>
  <si>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</si>
  <si>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</si>
  <si>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</si>
  <si>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</si>
  <si>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</si>
  <si>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</si>
  <si>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</si>
  <si>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</si>
  <si>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</si>
  <si>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</si>
  <si>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</si>
  <si>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</si>
  <si>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</si>
  <si>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</si>
  <si>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</si>
  <si>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</si>
  <si>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</si>
  <si>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</si>
  <si>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</si>
  <si>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</si>
  <si>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</si>
  <si>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</si>
  <si>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</si>
  <si>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</si>
  <si>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</si>
  <si>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</si>
  <si>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</si>
  <si>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</si>
  <si>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</si>
  <si>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</si>
  <si>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</si>
  <si>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</si>
  <si>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</si>
  <si>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</si>
  <si>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</si>
  <si>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</si>
  <si>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</si>
  <si>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</si>
  <si>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</si>
  <si>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</si>
  <si>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</si>
  <si>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</si>
  <si>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</si>
  <si>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</si>
  <si>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</si>
  <si>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</si>
  <si>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</si>
  <si>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</si>
  <si>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</si>
  <si>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</si>
  <si>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</si>
  <si>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</si>
  <si>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</si>
  <si>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</si>
  <si>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</si>
  <si>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</si>
  <si>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</si>
  <si>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</si>
  <si>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</si>
  <si>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</si>
  <si>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</si>
  <si>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</si>
  <si>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</si>
  <si>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</si>
  <si>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</si>
  <si>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</si>
  <si>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</si>
  <si>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</si>
  <si>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</si>
  <si>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</si>
  <si>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</si>
  <si>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</si>
  <si>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</si>
  <si>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</si>
  <si>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</si>
  <si>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</si>
  <si>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</si>
  <si>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</si>
  <si>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</si>
  <si>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</si>
  <si>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</si>
  <si>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</si>
  <si>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</si>
  <si>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</si>
  <si>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</si>
  <si>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</si>
  <si>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</si>
  <si>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</si>
  <si>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</si>
  <si>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</si>
  <si>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</si>
  <si>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</si>
  <si>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</si>
  <si>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</si>
  <si>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</si>
  <si>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</si>
  <si>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</si>
  <si>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</si>
  <si>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</si>
  <si>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</si>
  <si>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</si>
  <si>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</si>
  <si>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</si>
  <si>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</si>
  <si>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</si>
  <si>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</si>
  <si>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</si>
  <si>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</si>
  <si>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</si>
  <si>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</si>
  <si>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</si>
  <si>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</si>
  <si>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</si>
  <si>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</si>
  <si>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</si>
  <si>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</si>
  <si>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</si>
  <si>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</si>
  <si>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</si>
  <si>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</si>
  <si>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</si>
  <si>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</si>
  <si>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</si>
  <si>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</si>
  <si>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</si>
  <si>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</si>
  <si>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</si>
  <si>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</si>
  <si>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</si>
  <si>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</si>
  <si>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</si>
  <si>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</si>
  <si>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</si>
  <si>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</si>
  <si>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</si>
  <si>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</si>
  <si>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</si>
  <si>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</si>
  <si>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</si>
  <si>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</si>
  <si>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</si>
  <si>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</si>
  <si>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</si>
  <si>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</si>
  <si>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</si>
  <si>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</si>
  <si>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</si>
  <si>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</si>
  <si>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</si>
  <si>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</si>
  <si>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</si>
  <si>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</si>
  <si>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</si>
  <si>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</si>
  <si>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</si>
  <si>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</si>
  <si>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</si>
  <si>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</si>
  <si>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</si>
  <si>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</si>
  <si>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</si>
  <si>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</si>
  <si>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</si>
  <si>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</si>
  <si>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</si>
  <si>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</si>
  <si>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</si>
  <si>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</si>
  <si>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</si>
  <si>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</si>
  <si>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</si>
  <si>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</si>
  <si>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</si>
  <si>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</si>
  <si>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</si>
  <si>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</si>
  <si>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</si>
  <si>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</si>
  <si>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</si>
  <si>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</si>
  <si>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</si>
  <si>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</si>
  <si>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</si>
  <si>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</si>
  <si>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</si>
  <si>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</si>
  <si>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</si>
  <si>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</si>
  <si>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</si>
  <si>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</si>
  <si>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</si>
  <si>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</si>
  <si>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</si>
  <si>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</si>
  <si>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</si>
  <si>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</si>
  <si>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</si>
  <si>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</si>
  <si>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</si>
  <si>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</si>
  <si>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</si>
  <si>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</si>
  <si>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</si>
  <si>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</si>
  <si>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</si>
  <si>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</si>
  <si>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</si>
  <si>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</si>
  <si>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</si>
  <si>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</si>
  <si>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</si>
  <si>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</si>
  <si>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</si>
  <si>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</si>
  <si>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</si>
  <si>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</si>
  <si>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</si>
  <si>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</si>
  <si>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</si>
  <si>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</si>
  <si>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</si>
  <si>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</si>
  <si>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</si>
  <si>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</si>
  <si>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</si>
  <si>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</si>
  <si>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</si>
  <si>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</si>
  <si>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</si>
  <si>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</si>
  <si>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</si>
  <si>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</si>
  <si>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</si>
  <si>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</si>
  <si>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</si>
  <si>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</si>
  <si>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</si>
  <si>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</si>
  <si>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</si>
  <si>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</si>
  <si>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</si>
  <si>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</si>
  <si>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</si>
  <si>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</si>
  <si>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</si>
  <si>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</si>
  <si>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</si>
  <si>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</si>
  <si>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</si>
  <si>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</si>
  <si>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</si>
  <si>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</si>
  <si>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</si>
  <si>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</si>
  <si>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</si>
  <si>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</si>
  <si>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</si>
  <si>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</si>
  <si>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</si>
  <si>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</si>
  <si>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</si>
  <si>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</si>
  <si>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</si>
  <si>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</si>
  <si>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</si>
  <si>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</si>
  <si>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</si>
  <si>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</si>
  <si>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</si>
  <si>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</si>
  <si>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</si>
  <si>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</si>
  <si>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</si>
  <si>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</si>
  <si>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</si>
  <si>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</si>
  <si>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</si>
  <si>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</si>
  <si>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</si>
  <si>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</si>
  <si>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</si>
  <si>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</si>
  <si>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</si>
  <si>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</si>
  <si>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</si>
  <si>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</si>
  <si>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</si>
  <si>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</si>
  <si>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</si>
  <si>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</si>
  <si>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</si>
  <si>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</si>
  <si>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</si>
  <si>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</si>
  <si>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</si>
  <si>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</si>
  <si>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</si>
  <si>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</si>
  <si>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</si>
  <si>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</si>
  <si>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</si>
  <si>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</si>
  <si>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</si>
  <si>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</si>
  <si>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</si>
  <si>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</si>
  <si>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</si>
  <si>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</si>
  <si>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</si>
  <si>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</si>
  <si>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</si>
  <si>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</si>
  <si>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</si>
  <si>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</si>
  <si>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</si>
  <si>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</si>
  <si>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</si>
  <si>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</si>
  <si>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</si>
  <si>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</si>
  <si>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</si>
  <si>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</si>
  <si>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</si>
  <si>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</si>
  <si>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</si>
  <si>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</si>
  <si>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</si>
  <si>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</si>
  <si>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</si>
  <si>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</si>
  <si>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</si>
  <si>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</si>
  <si>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</si>
  <si>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</si>
  <si>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</si>
  <si>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</si>
  <si>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</si>
  <si>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</si>
  <si>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</si>
  <si>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</si>
  <si>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</si>
  <si>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</si>
  <si>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</si>
  <si>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</si>
  <si>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</si>
  <si>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</si>
  <si>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</si>
  <si>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</si>
  <si>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</si>
  <si>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</si>
  <si>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</si>
  <si>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</si>
  <si>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</si>
  <si>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</si>
  <si>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</si>
  <si>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</si>
  <si>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</si>
  <si>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</si>
  <si>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</si>
  <si>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</si>
  <si>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</si>
  <si>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</si>
  <si>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</si>
  <si>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</si>
  <si>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</si>
  <si>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</si>
  <si>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</si>
  <si>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</si>
  <si>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</si>
  <si>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</si>
  <si>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</si>
  <si>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</si>
  <si>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</si>
  <si>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</si>
  <si>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</si>
  <si>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</si>
  <si>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</si>
  <si>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</si>
  <si>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</si>
  <si>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</si>
  <si>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</si>
  <si>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</si>
  <si>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</si>
  <si>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</si>
  <si>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</si>
  <si>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</si>
  <si>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</si>
  <si>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</si>
  <si>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</si>
  <si>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</si>
  <si>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</si>
  <si>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</si>
  <si>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</si>
  <si>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</si>
  <si>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</si>
  <si>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</si>
  <si>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</si>
  <si>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</si>
  <si>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</si>
  <si>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</si>
  <si>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</si>
  <si>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</si>
  <si>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</si>
  <si>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</si>
  <si>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</si>
  <si>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</si>
  <si>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</si>
  <si>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</si>
  <si>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</si>
  <si>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</si>
  <si>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</si>
  <si>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</si>
  <si>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</si>
  <si>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</si>
  <si>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</si>
  <si>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</si>
  <si>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</si>
  <si>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</si>
  <si>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</si>
  <si>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</si>
  <si>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</si>
  <si>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</si>
  <si>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</si>
  <si>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</si>
  <si>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</si>
  <si>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</si>
  <si>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</si>
  <si>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</si>
  <si>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</si>
  <si>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</si>
  <si>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</si>
  <si>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</si>
  <si>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</si>
  <si>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</si>
  <si>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</si>
  <si>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</si>
  <si>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</si>
  <si>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</si>
  <si>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</si>
  <si>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</si>
  <si>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</si>
  <si>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</si>
  <si>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</si>
  <si>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</si>
  <si>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</si>
  <si>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</si>
  <si>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</si>
  <si>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</si>
  <si>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</si>
  <si>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</si>
  <si>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</si>
  <si>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</si>
  <si>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</si>
  <si>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</si>
  <si>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</si>
  <si>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</si>
  <si>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</si>
  <si>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</si>
  <si>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</si>
  <si>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</si>
  <si>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</si>
  <si>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</si>
  <si>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</si>
  <si>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</si>
  <si>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</si>
  <si>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</si>
  <si>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</si>
  <si>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</si>
  <si>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</si>
  <si>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</si>
  <si>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</si>
  <si>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</si>
  <si>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</si>
  <si>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</si>
  <si>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</si>
  <si>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</si>
  <si>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</si>
  <si>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</si>
  <si>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</si>
  <si>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</si>
  <si>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</si>
  <si>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</si>
  <si>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</si>
  <si>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</si>
  <si>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</si>
  <si>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</si>
  <si>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</si>
  <si>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</si>
  <si>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</si>
  <si>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</si>
  <si>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</si>
  <si>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</si>
  <si>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</si>
  <si>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</si>
  <si>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</si>
  <si>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</si>
  <si>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</si>
  <si>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</si>
  <si>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</si>
  <si>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</si>
  <si>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</si>
  <si>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</si>
  <si>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</si>
  <si>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</si>
  <si>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</si>
  <si>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</si>
  <si>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</si>
  <si>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</si>
  <si>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</si>
  <si>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</si>
  <si>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</si>
  <si>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</si>
  <si>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</si>
  <si>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</si>
  <si>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</si>
  <si>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</si>
  <si>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</si>
  <si>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</si>
  <si>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</si>
  <si>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</si>
  <si>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</si>
  <si>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</si>
  <si>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</si>
  <si>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</si>
  <si>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</si>
  <si>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</si>
  <si>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</si>
  <si>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</si>
  <si>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</si>
  <si>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</si>
  <si>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</si>
  <si>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</si>
  <si>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</si>
  <si>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</si>
  <si>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</si>
  <si>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</si>
  <si>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</si>
  <si>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</si>
  <si>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</si>
  <si>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</si>
  <si>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</si>
  <si>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</si>
  <si>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</si>
  <si>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</si>
  <si>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</si>
  <si>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</si>
  <si>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</si>
  <si>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</si>
  <si>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</si>
  <si>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</si>
  <si>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</si>
  <si>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</si>
  <si>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</si>
  <si>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</si>
  <si>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</si>
  <si>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</si>
  <si>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</si>
  <si>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</si>
  <si>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</si>
  <si>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</si>
  <si>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</si>
  <si>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</si>
  <si>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</si>
  <si>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</si>
  <si>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</si>
  <si>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</si>
  <si>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</si>
  <si>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</si>
  <si>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</si>
  <si>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</si>
  <si>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</si>
  <si>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</si>
  <si>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</si>
  <si>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</si>
  <si>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</si>
  <si>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</si>
  <si>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</si>
  <si>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</si>
  <si>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</si>
  <si>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</si>
  <si>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</si>
  <si>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</si>
  <si>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</si>
  <si>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</si>
  <si>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</si>
  <si>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</si>
  <si>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</si>
  <si>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</si>
  <si>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</si>
  <si>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</si>
  <si>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</si>
  <si>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</si>
  <si>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</si>
  <si>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</si>
  <si>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</si>
  <si>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</si>
  <si>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</si>
  <si>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</si>
  <si>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</si>
  <si>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</si>
  <si>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</si>
  <si>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</si>
  <si>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</si>
  <si>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</si>
  <si>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</si>
  <si>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</si>
  <si>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</si>
  <si>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</si>
  <si>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</si>
  <si>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</si>
  <si>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</si>
  <si>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</si>
  <si>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</si>
  <si>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</si>
  <si>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</si>
  <si>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</si>
  <si>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</si>
  <si>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</si>
  <si>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</si>
  <si>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</si>
  <si>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</si>
  <si>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</si>
  <si>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</si>
  <si>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</si>
  <si>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</si>
  <si>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</si>
  <si>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</si>
  <si>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</si>
  <si>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</si>
  <si>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</si>
  <si>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</si>
  <si>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</si>
  <si>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</si>
  <si>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</si>
  <si>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</si>
  <si>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</si>
  <si>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</si>
  <si>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</si>
  <si>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</si>
  <si>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</si>
  <si>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</si>
  <si>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</si>
  <si>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</si>
  <si>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</si>
  <si>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</si>
  <si>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</si>
  <si>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</si>
  <si>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</si>
  <si>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</si>
  <si>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</si>
  <si>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</si>
  <si>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</si>
  <si>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</si>
  <si>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</si>
  <si>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</si>
  <si>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</si>
  <si>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</si>
  <si>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</si>
  <si>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</si>
  <si>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</si>
  <si>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</si>
  <si>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</si>
  <si>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</si>
  <si>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</si>
  <si>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</si>
  <si>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</si>
  <si>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</si>
  <si>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</si>
  <si>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</si>
  <si>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</si>
  <si>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</si>
  <si>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</si>
  <si>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</si>
  <si>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</si>
  <si>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</si>
  <si>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</si>
  <si>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</si>
  <si>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</si>
  <si>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</si>
  <si>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</si>
  <si>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</si>
  <si>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</si>
  <si>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</si>
  <si>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</si>
  <si>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</si>
  <si>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</si>
  <si>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</si>
  <si>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</si>
  <si>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</si>
  <si>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</si>
  <si>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</si>
  <si>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</si>
  <si>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</si>
  <si>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</si>
  <si>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</si>
  <si>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</si>
  <si>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</si>
  <si>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</si>
  <si>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</si>
  <si>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</si>
  <si>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</si>
  <si>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</si>
  <si>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</si>
  <si>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</si>
  <si>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</si>
  <si>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</si>
  <si>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</si>
  <si>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</si>
  <si>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</si>
  <si>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</si>
  <si>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</si>
  <si>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</si>
  <si>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</si>
  <si>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</si>
  <si>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</si>
  <si>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</si>
  <si>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</si>
  <si>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</si>
  <si>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</si>
  <si>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</si>
  <si>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</si>
  <si>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</si>
  <si>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</si>
  <si>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</si>
  <si>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</si>
  <si>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</si>
  <si>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</si>
  <si>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</si>
  <si>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</si>
  <si>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</si>
  <si>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</si>
  <si>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</si>
  <si>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</si>
  <si>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</si>
  <si>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</si>
  <si>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</si>
  <si>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</si>
  <si>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</si>
  <si>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</si>
  <si>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</si>
  <si>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</si>
  <si>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</si>
  <si>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</si>
  <si>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</si>
  <si>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</si>
  <si>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</si>
  <si>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</si>
  <si>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</si>
  <si>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</si>
  <si>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</si>
  <si>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</si>
  <si>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</si>
  <si>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</si>
  <si>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</si>
  <si>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</si>
  <si>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</si>
  <si>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</si>
  <si>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</si>
  <si>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</si>
  <si>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</si>
  <si>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</si>
  <si>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</si>
  <si>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</si>
  <si>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</si>
  <si>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</si>
  <si>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</si>
  <si>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</si>
  <si>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</si>
  <si>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</si>
  <si>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</si>
  <si>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</si>
  <si>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</si>
  <si>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</si>
  <si>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</si>
  <si>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</si>
  <si>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</si>
  <si>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</si>
  <si>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</si>
  <si>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</si>
  <si>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</si>
  <si>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</si>
  <si>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</si>
  <si>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</si>
  <si>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</si>
  <si>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</si>
  <si>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</si>
  <si>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</si>
  <si>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</si>
  <si>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</si>
  <si>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</si>
  <si>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</si>
  <si>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</si>
  <si>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</si>
  <si>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</si>
  <si>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</si>
  <si>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</si>
  <si>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</si>
  <si>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</si>
  <si>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</si>
  <si>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</si>
  <si>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</si>
  <si>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</si>
  <si>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</si>
  <si>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</si>
  <si>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</si>
  <si>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</si>
  <si>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</si>
  <si>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</si>
  <si>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</si>
  <si>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</si>
  <si>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</si>
  <si>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</si>
  <si>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</si>
  <si>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</si>
  <si>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</si>
  <si>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</si>
  <si>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</si>
  <si>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</si>
  <si>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</si>
  <si>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</si>
  <si>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</si>
  <si>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</si>
  <si>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</si>
  <si>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</si>
  <si>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</si>
  <si>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</si>
  <si>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</si>
  <si>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</si>
  <si>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</si>
  <si>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</si>
  <si>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</si>
  <si>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</si>
  <si>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</si>
  <si>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</si>
  <si>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</si>
  <si>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</si>
  <si>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</si>
  <si>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</si>
  <si>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</si>
  <si>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</si>
  <si>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</si>
  <si>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</si>
  <si>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</si>
  <si>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</si>
  <si>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</si>
  <si>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</si>
  <si>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</si>
  <si>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</si>
  <si>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</si>
  <si>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</si>
  <si>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</si>
  <si>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</si>
  <si>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</si>
  <si>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</si>
  <si>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</si>
  <si>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</si>
  <si>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</si>
  <si>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</si>
  <si>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</si>
  <si>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</si>
  <si>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</si>
  <si>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</si>
  <si>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</si>
  <si>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</si>
  <si>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</si>
  <si>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</si>
  <si>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</si>
  <si>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</si>
  <si>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</si>
  <si>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</si>
  <si>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</si>
  <si>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</si>
  <si>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</si>
  <si>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</si>
  <si>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</si>
  <si>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</si>
  <si>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</si>
  <si>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</si>
  <si>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</si>
  <si>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</si>
  <si>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</si>
  <si>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</si>
  <si>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</si>
  <si>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</si>
  <si>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</si>
  <si>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</si>
  <si>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</si>
  <si>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</si>
  <si>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</si>
  <si>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</si>
  <si>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</si>
  <si>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</si>
  <si>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</si>
  <si>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</si>
  <si>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</si>
  <si>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</si>
  <si>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</si>
  <si>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</si>
  <si>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</si>
  <si>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</si>
  <si>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</si>
  <si>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</si>
  <si>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</si>
  <si>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</si>
  <si>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</si>
  <si>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</si>
  <si>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</si>
  <si>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</si>
  <si>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</si>
  <si>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</si>
  <si>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</si>
  <si>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</si>
  <si>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</si>
  <si>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</si>
  <si>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</si>
  <si>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</si>
  <si>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</si>
  <si>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</si>
  <si>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</si>
  <si>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</si>
  <si>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</si>
  <si>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</si>
  <si>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</si>
  <si>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</si>
  <si>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</si>
  <si>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</si>
  <si>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</si>
  <si>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</si>
  <si>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</si>
  <si>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</si>
  <si>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</si>
  <si>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</si>
  <si>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</si>
  <si>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</si>
  <si>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</si>
  <si>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</si>
  <si>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</si>
  <si>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</si>
  <si>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</si>
  <si>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</si>
  <si>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</si>
  <si>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</si>
  <si>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</si>
  <si>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</si>
  <si>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</si>
  <si>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</si>
  <si>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</si>
  <si>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</si>
  <si>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</si>
  <si>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</si>
  <si>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</si>
  <si>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</si>
  <si>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</si>
  <si>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</si>
  <si>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</si>
  <si>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</si>
  <si>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</si>
  <si>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</si>
  <si>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</si>
  <si>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</si>
  <si>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</si>
  <si>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</si>
  <si>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</si>
  <si>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</si>
  <si>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</si>
  <si>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</si>
  <si>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</si>
  <si>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</si>
  <si>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</si>
  <si>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</si>
  <si>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</si>
  <si>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</si>
  <si>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</si>
  <si>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</si>
  <si>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</si>
  <si>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</si>
  <si>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</si>
  <si>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</si>
  <si>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</si>
  <si>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</si>
  <si>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</si>
  <si>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</si>
  <si>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</si>
  <si>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</si>
  <si>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</si>
  <si>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</si>
  <si>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</si>
  <si>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</si>
  <si>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</si>
  <si>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</si>
  <si>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</si>
  <si>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</si>
  <si>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</si>
  <si>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</si>
  <si>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</si>
  <si>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</si>
  <si>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</si>
  <si>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</si>
  <si>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</si>
  <si>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</si>
  <si>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</si>
  <si>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</si>
  <si>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</si>
  <si>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</si>
  <si>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</si>
  <si>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</si>
  <si>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</si>
  <si>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</si>
  <si>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</si>
  <si>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</si>
  <si>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</si>
  <si>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</si>
  <si>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</si>
  <si>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</si>
  <si>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</si>
  <si>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</si>
  <si>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</si>
  <si>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</si>
  <si>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</si>
  <si>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</si>
  <si>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</si>
  <si>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</si>
  <si>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</si>
  <si>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</si>
  <si>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</si>
  <si>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</si>
  <si>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</si>
  <si>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</si>
  <si>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</si>
  <si>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</si>
  <si>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</si>
  <si>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</si>
  <si>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</si>
  <si>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</si>
  <si>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</si>
  <si>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</si>
  <si>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</si>
  <si>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</si>
  <si>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</si>
  <si>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</si>
  <si>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</si>
  <si>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</si>
  <si>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</si>
  <si>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</si>
  <si>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</si>
  <si>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</si>
  <si>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</si>
  <si>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</si>
  <si>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</si>
  <si>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</si>
  <si>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</si>
  <si>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</si>
  <si>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</si>
  <si>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</si>
  <si>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</si>
  <si>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</si>
  <si>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</si>
  <si>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</si>
  <si>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</si>
  <si>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</si>
  <si>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</si>
  <si>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</si>
  <si>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</si>
  <si>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</si>
  <si>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</si>
  <si>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</si>
  <si>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</si>
  <si>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</si>
  <si>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</si>
  <si>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</si>
  <si>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</si>
  <si>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</si>
  <si>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</si>
  <si>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</si>
  <si>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</si>
  <si>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</si>
  <si>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</si>
  <si>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</si>
  <si>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</si>
  <si>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</si>
  <si>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</si>
  <si>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</si>
  <si>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</si>
  <si>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</si>
  <si>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</si>
  <si>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</si>
  <si>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</si>
  <si>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</si>
  <si>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</si>
  <si>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</si>
  <si>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</si>
  <si>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</si>
  <si>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</si>
  <si>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</si>
  <si>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</si>
  <si>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</si>
  <si>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</si>
  <si>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</si>
  <si>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</si>
  <si>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</si>
  <si>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</si>
  <si>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</si>
  <si>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</si>
  <si>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</si>
  <si>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</si>
  <si>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</si>
  <si>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</si>
  <si>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</si>
  <si>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</si>
  <si>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</si>
  <si>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</si>
  <si>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</si>
  <si>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</si>
  <si>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</si>
  <si>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</si>
  <si>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</si>
  <si>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</si>
  <si>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</si>
  <si>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</si>
  <si>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</si>
  <si>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</si>
  <si>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</si>
  <si>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</si>
  <si>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</si>
  <si>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</si>
  <si>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</si>
  <si>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</si>
  <si>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</si>
  <si>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</si>
  <si>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</si>
  <si>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</si>
  <si>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</si>
  <si>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</si>
  <si>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</si>
  <si>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</si>
  <si>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</si>
  <si>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</si>
  <si>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</si>
  <si>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</si>
  <si>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</si>
  <si>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</si>
  <si>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</si>
  <si>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</si>
  <si>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</si>
  <si>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</si>
  <si>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</si>
  <si>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</si>
  <si>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</si>
  <si>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</si>
  <si>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</si>
  <si>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</si>
  <si>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</si>
  <si>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</si>
  <si>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</si>
  <si>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</si>
  <si>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</si>
  <si>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</si>
  <si>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</si>
  <si>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</si>
  <si>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</si>
  <si>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</si>
  <si>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</si>
  <si>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</si>
  <si>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</si>
  <si>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</si>
  <si>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</si>
  <si>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</si>
  <si>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</si>
  <si>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</si>
  <si>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</si>
  <si>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</si>
  <si>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</si>
  <si>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</si>
  <si>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</si>
  <si>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</si>
  <si>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</si>
  <si>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</si>
  <si>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</si>
  <si>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</si>
  <si>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</si>
  <si>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</si>
  <si>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</si>
  <si>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</si>
  <si>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</si>
  <si>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</si>
  <si>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</si>
  <si>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</si>
  <si>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</si>
  <si>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</si>
  <si>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</si>
  <si>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</si>
  <si>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</si>
  <si>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</si>
  <si>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</si>
  <si>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</si>
  <si>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</si>
  <si>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</si>
  <si>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</si>
  <si>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</si>
  <si>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</si>
  <si>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</si>
  <si>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</si>
  <si>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</si>
  <si>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</si>
  <si>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</si>
  <si>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</si>
  <si>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</si>
  <si>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</si>
  <si>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</si>
  <si>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</si>
  <si>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</si>
  <si>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</si>
  <si>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</si>
  <si>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</si>
  <si>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</si>
  <si>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</si>
  <si>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</si>
  <si>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</si>
  <si>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</si>
  <si>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</si>
  <si>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</si>
  <si>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</si>
  <si>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</si>
  <si>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</si>
  <si>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</si>
  <si>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</si>
  <si>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</si>
  <si>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</si>
  <si>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</si>
  <si>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</si>
  <si>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</si>
  <si>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</si>
  <si>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</si>
  <si>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</si>
  <si>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</si>
  <si>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</si>
  <si>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</si>
  <si>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</si>
  <si>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</si>
  <si>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</si>
  <si>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</si>
  <si>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</si>
  <si>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</si>
  <si>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</si>
  <si>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</si>
  <si>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</si>
  <si>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</si>
  <si>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</si>
  <si>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</si>
  <si>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</si>
  <si>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</si>
  <si>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</si>
  <si>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</si>
  <si>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</si>
  <si>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</si>
  <si>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</si>
  <si>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</si>
  <si>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</si>
  <si>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</si>
  <si>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</si>
  <si>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</si>
  <si>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</si>
  <si>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</si>
  <si>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</si>
  <si>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</si>
  <si>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</si>
  <si>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</si>
  <si>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</si>
  <si>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</si>
  <si>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</si>
  <si>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</si>
  <si>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</si>
  <si>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</si>
  <si>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</si>
  <si>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</si>
  <si>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</si>
  <si>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</si>
  <si>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</si>
  <si>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</si>
  <si>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</si>
  <si>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</si>
  <si>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</si>
  <si>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</si>
  <si>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</si>
  <si>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</si>
  <si>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</si>
  <si>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</si>
  <si>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</si>
  <si>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</si>
  <si>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</si>
  <si>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</si>
  <si>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</si>
  <si>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</si>
  <si>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</si>
  <si>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</si>
  <si>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</si>
  <si>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</si>
  <si>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</si>
  <si>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</si>
  <si>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</si>
  <si>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</si>
  <si>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</si>
  <si>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</si>
  <si>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</si>
  <si>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</si>
  <si>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</si>
  <si>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</si>
  <si>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</si>
  <si>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</si>
  <si>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</si>
  <si>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</si>
  <si>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</si>
  <si>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</si>
  <si>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</si>
  <si>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</si>
  <si>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</si>
  <si>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</si>
  <si>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</si>
  <si>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</si>
  <si>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</si>
  <si>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</si>
  <si>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</si>
  <si>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</si>
  <si>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</si>
  <si>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</si>
  <si>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</si>
  <si>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</si>
  <si>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</si>
  <si>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</si>
  <si>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</si>
  <si>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</si>
  <si>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</si>
  <si>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</si>
  <si>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</si>
  <si>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</si>
  <si>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</si>
  <si>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</si>
  <si>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</si>
  <si>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</si>
  <si>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</si>
  <si>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</si>
  <si>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</si>
  <si>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</si>
  <si>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</si>
  <si>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</si>
  <si>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</si>
  <si>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</si>
  <si>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</si>
  <si>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</si>
  <si>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</si>
  <si>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</si>
  <si>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</si>
  <si>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</si>
  <si>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</si>
  <si>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</si>
  <si>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</si>
  <si>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</si>
  <si>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</si>
  <si>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</si>
  <si>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</si>
  <si>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</si>
  <si>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</si>
  <si>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</si>
  <si>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</si>
  <si>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</si>
  <si>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</si>
  <si>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</si>
  <si>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</si>
  <si>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</si>
  <si>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</si>
  <si>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</si>
  <si>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</si>
  <si>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</si>
  <si>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</si>
  <si>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</si>
  <si>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</si>
  <si>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</si>
  <si>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</si>
  <si>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</si>
  <si>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</si>
  <si>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</si>
  <si>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</si>
  <si>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</si>
  <si>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</si>
  <si>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</si>
  <si>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</si>
  <si>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</si>
  <si>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</si>
  <si>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</si>
  <si>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</si>
  <si>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</si>
  <si>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</si>
  <si>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</si>
  <si>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</si>
  <si>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</si>
  <si>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</si>
  <si>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</si>
  <si>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</si>
  <si>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</si>
  <si>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</si>
  <si>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</si>
  <si>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</si>
  <si>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</si>
  <si>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</si>
  <si>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</si>
  <si>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</si>
  <si>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</si>
  <si>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</si>
  <si>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</si>
  <si>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</si>
  <si>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</si>
  <si>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</si>
  <si>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</si>
  <si>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</si>
  <si>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</si>
  <si>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</si>
  <si>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</si>
  <si>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</si>
  <si>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</si>
  <si>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</si>
  <si>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</si>
  <si>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</si>
  <si>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</si>
  <si>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</si>
  <si>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</si>
  <si>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</si>
  <si>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</si>
  <si>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</si>
  <si>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</si>
  <si>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</si>
  <si>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</si>
  <si>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</si>
  <si>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</si>
  <si>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</si>
  <si>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</si>
  <si>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</si>
  <si>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</si>
  <si>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</si>
  <si>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</si>
  <si>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</si>
  <si>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</si>
  <si>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</si>
  <si>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</si>
  <si>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</si>
  <si>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</si>
  <si>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</si>
  <si>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</si>
  <si>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</si>
  <si>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</si>
  <si>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</si>
  <si>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</si>
  <si>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</si>
  <si>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</si>
  <si>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</si>
  <si>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</si>
  <si>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</si>
  <si>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</si>
  <si>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</si>
  <si>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</si>
  <si>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</si>
  <si>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</si>
  <si>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</si>
  <si>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</si>
  <si>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</si>
  <si>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</si>
  <si>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</si>
  <si>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</si>
  <si>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</si>
  <si>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</si>
  <si>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</si>
  <si>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</si>
  <si>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</si>
  <si>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</si>
  <si>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</si>
  <si>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</si>
  <si>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</si>
  <si>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</si>
  <si>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</si>
  <si>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</si>
  <si>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</si>
  <si>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</si>
  <si>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</si>
  <si>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</si>
  <si>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</si>
  <si>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</si>
  <si>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</si>
  <si>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</si>
  <si>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</si>
  <si>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</si>
  <si>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</si>
  <si>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</si>
  <si>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</si>
  <si>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</si>
  <si>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</si>
  <si>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</si>
  <si>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</si>
  <si>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</si>
  <si>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</si>
  <si>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</si>
  <si>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</si>
  <si>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</si>
  <si>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</si>
  <si>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</si>
  <si>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</si>
  <si>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</si>
  <si>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</si>
  <si>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</si>
  <si>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</si>
  <si>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</si>
  <si>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</si>
  <si>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</si>
  <si>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</si>
  <si>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</si>
  <si>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</si>
  <si>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</si>
  <si>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</si>
  <si>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</si>
  <si>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</si>
  <si>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</si>
  <si>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</si>
  <si>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</si>
  <si>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</si>
  <si>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</si>
  <si>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</si>
  <si>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</si>
  <si>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</si>
  <si>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</si>
  <si>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</si>
  <si>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</si>
  <si>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</si>
  <si>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</si>
  <si>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</si>
  <si>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</si>
  <si>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</si>
  <si>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</si>
  <si>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</si>
  <si>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</si>
  <si>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</si>
  <si>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</si>
  <si>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</si>
  <si>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</si>
  <si>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</si>
  <si>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</si>
  <si>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</si>
  <si>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</si>
  <si>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</si>
  <si>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</si>
  <si>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</si>
  <si>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</si>
  <si>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</si>
  <si>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</si>
  <si>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</si>
  <si>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</si>
  <si>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</si>
  <si>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</si>
  <si>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</si>
  <si>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</si>
  <si>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</si>
  <si>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</si>
  <si>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</si>
  <si>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</si>
  <si>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</si>
  <si>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</si>
  <si>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</si>
  <si>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</si>
  <si>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</si>
  <si>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</si>
  <si>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</si>
  <si>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</si>
  <si>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</si>
  <si>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</si>
  <si>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</si>
  <si>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</si>
  <si>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</si>
  <si>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</si>
  <si>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</si>
  <si>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</si>
  <si>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</si>
  <si>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</si>
  <si>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</si>
  <si>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</si>
  <si>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</si>
  <si>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</si>
  <si>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</si>
  <si>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</si>
  <si>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</si>
  <si>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</si>
  <si>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</si>
  <si>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</si>
  <si>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</si>
  <si>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</si>
  <si>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</si>
  <si>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</si>
  <si>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</si>
  <si>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</si>
  <si>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</si>
  <si>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</si>
  <si>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</si>
  <si>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</si>
  <si>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</si>
  <si>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</si>
  <si>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</si>
  <si>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</si>
  <si>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</si>
  <si>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</si>
  <si>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</si>
  <si>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</si>
  <si>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</si>
  <si>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</si>
  <si>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</si>
  <si>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</si>
  <si>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</si>
  <si>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</si>
  <si>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</si>
  <si>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</si>
  <si>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</si>
  <si>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</si>
  <si>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</si>
  <si>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</si>
  <si>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</si>
  <si>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</si>
  <si>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</si>
  <si>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</si>
  <si>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</si>
  <si>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</si>
  <si>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</si>
  <si>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</si>
  <si>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</si>
  <si>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</si>
  <si>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</si>
  <si>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</si>
  <si>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</si>
  <si>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</si>
  <si>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</si>
  <si>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</si>
  <si>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</si>
  <si>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</si>
  <si>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</si>
  <si>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</si>
  <si>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</si>
  <si>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</si>
  <si>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</si>
  <si>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</si>
  <si>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</si>
  <si>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</si>
  <si>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</si>
  <si>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</si>
  <si>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</si>
  <si>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</si>
  <si>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</si>
  <si>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</si>
  <si>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</si>
  <si>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</si>
  <si>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</si>
  <si>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</si>
  <si>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</si>
  <si>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</si>
  <si>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</si>
  <si>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</si>
  <si>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</si>
  <si>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</si>
  <si>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</si>
  <si>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</si>
  <si>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</si>
  <si>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</si>
  <si>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</si>
  <si>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</si>
  <si>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</si>
  <si>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</si>
  <si>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</si>
  <si>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</si>
  <si>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</si>
  <si>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</si>
  <si>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</si>
  <si>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</si>
  <si>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</si>
  <si>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</si>
  <si>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</si>
  <si>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</si>
  <si>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</si>
  <si>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</si>
  <si>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</si>
  <si>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</si>
  <si>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</si>
  <si>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</si>
  <si>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</si>
  <si>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</si>
  <si>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</si>
  <si>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</si>
  <si>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</si>
  <si>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</si>
  <si>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</si>
  <si>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</si>
  <si>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</si>
  <si>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</si>
  <si>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</si>
  <si>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</si>
  <si>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</si>
  <si>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</si>
  <si>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</si>
  <si>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</si>
  <si>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</si>
  <si>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</si>
  <si>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</si>
  <si>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</si>
  <si>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</si>
  <si>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</si>
  <si>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</si>
  <si>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</si>
  <si>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</si>
  <si>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</si>
  <si>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</si>
  <si>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</si>
  <si>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</si>
  <si>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</si>
  <si>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</si>
  <si>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</si>
  <si>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</si>
  <si>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</si>
  <si>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</si>
  <si>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</si>
  <si>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</si>
  <si>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</si>
  <si>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</si>
  <si>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</si>
  <si>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</si>
  <si>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</si>
  <si>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</si>
  <si>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</si>
  <si>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</si>
  <si>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</si>
  <si>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</si>
  <si>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</si>
  <si>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</si>
  <si>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</si>
  <si>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</si>
  <si>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</si>
  <si>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</si>
  <si>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</si>
  <si>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</si>
  <si>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</si>
  <si>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</si>
  <si>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</si>
  <si>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</si>
  <si>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</si>
  <si>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</si>
  <si>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</si>
  <si>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</si>
  <si>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</si>
  <si>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</si>
  <si>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</si>
  <si>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</si>
  <si>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</si>
  <si>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</si>
  <si>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</si>
  <si>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</si>
  <si>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</si>
  <si>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</si>
  <si>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</si>
  <si>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</si>
  <si>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</si>
  <si>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</si>
  <si>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</si>
  <si>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</si>
  <si>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</si>
  <si>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</si>
  <si>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</si>
  <si>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</si>
  <si>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</si>
  <si>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</si>
  <si>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</si>
  <si>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</si>
  <si>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</si>
  <si>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</si>
  <si>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</si>
  <si>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</si>
  <si>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</si>
  <si>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</si>
  <si>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</si>
  <si>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</si>
  <si>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</si>
  <si>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</si>
  <si>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</si>
  <si>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</si>
  <si>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</si>
  <si>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</si>
  <si>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</si>
  <si>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</si>
  <si>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</si>
  <si>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</si>
  <si>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</si>
  <si>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</si>
  <si>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</si>
  <si>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</si>
  <si>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</si>
  <si>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</si>
  <si>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</si>
  <si>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</si>
  <si>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</si>
  <si>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</si>
  <si>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</si>
  <si>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</si>
  <si>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</si>
  <si>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</si>
  <si>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</si>
  <si>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</si>
  <si>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</si>
  <si>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</si>
  <si>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</si>
  <si>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</si>
  <si>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</si>
  <si>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</si>
  <si>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</si>
  <si>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</si>
  <si>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</si>
  <si>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</si>
  <si>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</si>
  <si>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</si>
  <si>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</si>
  <si>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</si>
  <si>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</si>
  <si>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</si>
  <si>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</si>
  <si>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</si>
  <si>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</si>
  <si>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</si>
  <si>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</si>
  <si>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</si>
  <si>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</si>
  <si>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</si>
  <si>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</si>
  <si>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</si>
  <si>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</si>
  <si>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</si>
  <si>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</si>
  <si>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</si>
  <si>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</si>
  <si>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</si>
  <si>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</si>
  <si>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</si>
  <si>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</si>
  <si>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</si>
  <si>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</si>
  <si>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</si>
  <si>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</si>
  <si>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</si>
  <si>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</si>
  <si>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</si>
  <si>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</si>
  <si>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</si>
  <si>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</si>
  <si>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</si>
  <si>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</si>
  <si>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</si>
  <si>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</si>
  <si>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</si>
  <si>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</si>
  <si>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</si>
  <si>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</si>
  <si>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</si>
  <si>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</si>
  <si>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</si>
  <si>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</si>
  <si>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</si>
  <si>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</si>
  <si>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</si>
  <si>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</si>
  <si>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</si>
  <si>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</si>
  <si>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</si>
  <si>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</si>
  <si>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</si>
  <si>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</si>
  <si>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</si>
  <si>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</si>
  <si>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</si>
  <si>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</si>
  <si>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</si>
  <si>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</si>
  <si>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</si>
  <si>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</si>
  <si>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</si>
  <si>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</si>
  <si>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</si>
  <si>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</si>
  <si>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</si>
  <si>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</si>
  <si>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</si>
  <si>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</si>
  <si>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</si>
  <si>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</si>
  <si>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</si>
  <si>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</si>
  <si>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</si>
  <si>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</si>
  <si>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</si>
  <si>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</si>
  <si>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</si>
  <si>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</si>
  <si>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</si>
  <si>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</si>
  <si>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</si>
  <si>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</si>
  <si>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</si>
  <si>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</si>
  <si>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</si>
  <si>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</si>
  <si>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</si>
  <si>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</si>
  <si>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</si>
  <si>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</si>
  <si>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</si>
  <si>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</si>
  <si>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</si>
  <si>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</si>
  <si>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</si>
  <si>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</si>
  <si>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</si>
  <si>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</si>
  <si>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</si>
  <si>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</si>
  <si>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</si>
  <si>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</si>
  <si>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</si>
  <si>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</si>
  <si>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</si>
  <si>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</si>
  <si>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</si>
  <si>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</si>
  <si>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</si>
  <si>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</si>
  <si>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</si>
  <si>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</si>
  <si>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</si>
  <si>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</si>
  <si>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</si>
  <si>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</si>
  <si>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</si>
  <si>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</si>
  <si>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</si>
  <si>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</si>
  <si>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</si>
  <si>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</si>
  <si>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</si>
  <si>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</si>
  <si>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</si>
  <si>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</si>
  <si>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</si>
  <si>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</si>
  <si>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</si>
  <si>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</si>
  <si>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</si>
  <si>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</si>
  <si>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</si>
  <si>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</si>
  <si>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</si>
  <si>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</si>
  <si>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</si>
  <si>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</si>
  <si>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</si>
  <si>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</si>
  <si>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</si>
  <si>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</si>
  <si>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</si>
  <si>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</si>
  <si>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</si>
  <si>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</si>
  <si>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</si>
  <si>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</si>
  <si>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</si>
  <si>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</si>
  <si>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</si>
  <si>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</si>
  <si>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</si>
  <si>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</si>
  <si>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</si>
  <si>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</si>
  <si>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</si>
  <si>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</si>
  <si>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</si>
  <si>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</si>
  <si>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</si>
  <si>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</si>
  <si>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</si>
  <si>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</si>
  <si>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</si>
  <si>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</si>
  <si>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</si>
  <si>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</si>
  <si>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</si>
  <si>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</si>
  <si>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</si>
  <si>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</si>
  <si>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</si>
  <si>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</si>
  <si>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</si>
  <si>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</si>
  <si>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</si>
  <si>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</si>
  <si>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</si>
  <si>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</si>
  <si>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</si>
  <si>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</si>
  <si>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</si>
  <si>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</si>
  <si>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</si>
  <si>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</si>
  <si>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</si>
  <si>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</si>
  <si>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</si>
  <si>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</si>
  <si>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</si>
  <si>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</si>
  <si>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</si>
  <si>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</si>
  <si>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</si>
  <si>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</si>
  <si>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</si>
  <si>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</si>
  <si>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</si>
  <si>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</si>
  <si>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</si>
  <si>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</si>
  <si>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</si>
  <si>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</si>
  <si>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</si>
  <si>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</si>
  <si>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</si>
  <si>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</si>
  <si>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</si>
  <si>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</si>
  <si>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</si>
  <si>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</si>
  <si>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</si>
  <si>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</si>
  <si>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</si>
  <si>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</si>
  <si>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</si>
  <si>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</si>
  <si>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</si>
  <si>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</si>
  <si>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</si>
  <si>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</si>
  <si>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</si>
  <si>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</si>
  <si>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</si>
  <si>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</si>
  <si>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</si>
  <si>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</si>
  <si>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</si>
  <si>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</si>
  <si>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</si>
  <si>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</si>
  <si>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</si>
  <si>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</si>
  <si>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</si>
  <si>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</si>
  <si>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</si>
  <si>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</si>
  <si>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</si>
  <si>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</si>
  <si>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</si>
  <si>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</si>
  <si>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</si>
  <si>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</si>
  <si>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</si>
  <si>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</si>
  <si>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</si>
  <si>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</si>
  <si>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</si>
  <si>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</si>
  <si>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</si>
  <si>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</si>
  <si>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</si>
  <si>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</si>
  <si>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</si>
  <si>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</si>
  <si>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</si>
  <si>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</si>
  <si>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</si>
  <si>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</si>
  <si>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</si>
  <si>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</si>
  <si>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</si>
  <si>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</si>
  <si>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</si>
  <si>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</si>
  <si>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</si>
  <si>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</si>
  <si>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</si>
  <si>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</si>
  <si>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</si>
  <si>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</si>
  <si>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</si>
  <si>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</si>
  <si>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</si>
  <si>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</si>
  <si>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</si>
  <si>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</si>
  <si>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</si>
  <si>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</si>
  <si>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</si>
  <si>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</si>
  <si>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</si>
  <si>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</si>
  <si>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</si>
  <si>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</si>
  <si>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</si>
  <si>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</si>
  <si>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</si>
  <si>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</si>
  <si>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</si>
  <si>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</si>
  <si>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</si>
  <si>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</si>
  <si>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</si>
  <si>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</si>
  <si>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</si>
  <si>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</si>
  <si>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</si>
  <si>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</si>
  <si>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</si>
  <si>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</si>
  <si>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</si>
  <si>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</si>
  <si>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</si>
  <si>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</si>
  <si>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</si>
  <si>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</si>
  <si>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</si>
  <si>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</si>
  <si>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</si>
  <si>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</si>
  <si>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</si>
  <si>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</si>
  <si>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</si>
  <si>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</si>
  <si>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</si>
  <si>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</si>
  <si>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</si>
  <si>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</si>
  <si>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</si>
  <si>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</si>
  <si>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</si>
  <si>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</si>
  <si>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</si>
  <si>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</si>
  <si>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</si>
  <si>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</si>
  <si>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</si>
  <si>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</si>
  <si>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</si>
  <si>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</si>
  <si>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</si>
  <si>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</si>
  <si>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</si>
  <si>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</si>
  <si>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</si>
  <si>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</si>
  <si>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</si>
  <si>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</si>
  <si>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</si>
  <si>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</si>
  <si>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</si>
  <si>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</si>
  <si>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</si>
  <si>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</si>
  <si>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</si>
  <si>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</si>
  <si>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</si>
  <si>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</si>
  <si>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</si>
  <si>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</si>
  <si>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</si>
  <si>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</si>
  <si>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</si>
  <si>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</si>
  <si>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</si>
  <si>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</si>
  <si>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</si>
  <si>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</si>
  <si>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</si>
  <si>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</si>
  <si>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</si>
  <si>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</si>
  <si>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</si>
  <si>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</si>
  <si>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</si>
  <si>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</si>
  <si>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</si>
  <si>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</si>
  <si>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</si>
  <si>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</si>
  <si>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</si>
  <si>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</si>
  <si>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</si>
  <si>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</si>
  <si>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</si>
  <si>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</si>
  <si>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</si>
  <si>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</si>
  <si>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</si>
  <si>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</si>
  <si>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</si>
  <si>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</si>
  <si>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</si>
  <si>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</si>
  <si>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</si>
  <si>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</si>
  <si>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</si>
  <si>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</si>
  <si>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</si>
  <si>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</si>
  <si>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</si>
  <si>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</si>
  <si>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</si>
  <si>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</si>
  <si>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</si>
  <si>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</si>
  <si>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</si>
  <si>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</si>
  <si>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</si>
  <si>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</si>
  <si>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</si>
  <si>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</si>
  <si>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</si>
  <si>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</si>
  <si>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</si>
  <si>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</si>
  <si>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</si>
  <si>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</si>
  <si>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</si>
  <si>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</si>
  <si>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</si>
  <si>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</si>
  <si>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</si>
  <si>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</si>
  <si>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</si>
  <si>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</si>
  <si>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</si>
  <si>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</si>
  <si>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</si>
  <si>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</si>
  <si>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</si>
  <si>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</si>
  <si>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</si>
  <si>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</si>
  <si>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</si>
  <si>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</si>
  <si>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</si>
  <si>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</si>
  <si>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</si>
  <si>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</si>
  <si>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</si>
  <si>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</si>
  <si>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</si>
  <si>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</si>
  <si>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</si>
  <si>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</si>
  <si>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</si>
  <si>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</si>
  <si>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</si>
  <si>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</si>
  <si>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</si>
  <si>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</si>
  <si>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</si>
  <si>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</si>
  <si>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</si>
  <si>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</si>
  <si>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</si>
  <si>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</si>
  <si>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</si>
  <si>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</si>
  <si>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</si>
  <si>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</si>
  <si>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</si>
  <si>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</si>
  <si>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</si>
  <si>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</si>
  <si>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</si>
  <si>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</si>
  <si>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</si>
  <si>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</si>
  <si>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</si>
  <si>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</si>
  <si>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</si>
  <si>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</si>
  <si>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</si>
  <si>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</si>
  <si>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</si>
  <si>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</si>
  <si>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</si>
  <si>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</si>
  <si>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</si>
  <si>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</si>
  <si>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</si>
  <si>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</si>
  <si>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</si>
  <si>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</si>
  <si>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</si>
  <si>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</si>
  <si>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</si>
  <si>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</si>
  <si>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</si>
  <si>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</si>
  <si>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</si>
  <si>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</si>
  <si>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</si>
  <si>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</si>
  <si>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</si>
  <si>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</si>
  <si>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</si>
  <si>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</si>
  <si>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</si>
  <si>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</si>
  <si>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</si>
  <si>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</si>
  <si>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</si>
  <si>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</si>
  <si>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</si>
  <si>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</si>
  <si>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</si>
  <si>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</si>
  <si>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</si>
  <si>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</si>
  <si>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</si>
  <si>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</si>
  <si>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</si>
  <si>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</si>
  <si>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</si>
  <si>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</si>
  <si>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</si>
  <si>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</si>
  <si>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</si>
  <si>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</si>
  <si>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</si>
  <si>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</si>
  <si>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</si>
  <si>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</si>
  <si>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</si>
  <si>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</si>
  <si>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</si>
  <si>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</si>
  <si>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</si>
  <si>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</si>
  <si>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</si>
  <si>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</si>
  <si>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</si>
  <si>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</si>
  <si>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</si>
  <si>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</si>
  <si>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</si>
  <si>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</si>
  <si>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</si>
  <si>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</si>
  <si>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</si>
  <si>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</si>
  <si>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</si>
  <si>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</si>
  <si>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</si>
  <si>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</si>
  <si>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</si>
  <si>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</si>
  <si>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</si>
  <si>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</si>
  <si>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</si>
  <si>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</si>
  <si>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</si>
  <si>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</si>
  <si>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</si>
  <si>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</si>
  <si>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</si>
  <si>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</si>
  <si>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</si>
  <si>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</si>
  <si>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</si>
  <si>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</si>
  <si>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</si>
  <si>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</si>
  <si>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</si>
  <si>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</si>
  <si>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</si>
  <si>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</si>
  <si>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</si>
  <si>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</si>
  <si>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</si>
  <si>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</si>
  <si>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</si>
  <si>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</si>
  <si>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</si>
  <si>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</si>
  <si>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</si>
  <si>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</si>
  <si>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</si>
  <si>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</si>
  <si>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</si>
  <si>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</si>
  <si>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</si>
  <si>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</si>
  <si>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</si>
  <si>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</si>
  <si>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</si>
  <si>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</si>
  <si>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</si>
  <si>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</si>
  <si>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</si>
  <si>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</si>
  <si>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</si>
  <si>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</si>
  <si>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</si>
  <si>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</si>
  <si>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</si>
  <si>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</si>
  <si>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</si>
  <si>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</si>
  <si>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</si>
  <si>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</si>
  <si>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</si>
  <si>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</si>
  <si>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</si>
  <si>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</si>
  <si>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</si>
  <si>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</si>
  <si>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</si>
  <si>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</si>
  <si>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</si>
  <si>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</si>
  <si>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</si>
  <si>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</si>
  <si>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</si>
  <si>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</si>
  <si>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</si>
  <si>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</si>
  <si>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</si>
  <si>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</si>
  <si>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</si>
  <si>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</si>
  <si>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</si>
  <si>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</si>
  <si>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</si>
  <si>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</si>
  <si>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</si>
  <si>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</si>
  <si>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</si>
  <si>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</si>
  <si>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</si>
  <si>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</si>
  <si>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</si>
  <si>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</si>
  <si>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</si>
  <si>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</si>
  <si>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</si>
  <si>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</si>
  <si>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</si>
  <si>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</si>
  <si>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</si>
  <si>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</si>
  <si>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</si>
  <si>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</si>
  <si>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</si>
  <si>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</si>
  <si>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</si>
  <si>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</si>
  <si>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</si>
  <si>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</si>
  <si>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</si>
  <si>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</si>
  <si>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</si>
  <si>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</si>
  <si>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</si>
  <si>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</si>
  <si>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</si>
  <si>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</si>
  <si>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</si>
  <si>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</si>
  <si>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</si>
  <si>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</si>
  <si>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</si>
  <si>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</si>
  <si>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</si>
  <si>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</si>
  <si>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</si>
  <si>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</si>
  <si>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</si>
  <si>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</si>
  <si>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</si>
  <si>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</si>
  <si>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</si>
  <si>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</si>
  <si>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</si>
  <si>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</si>
  <si>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</si>
  <si>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</si>
  <si>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</si>
  <si>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</si>
  <si>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</si>
  <si>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</si>
  <si>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</si>
  <si>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</si>
  <si>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</si>
  <si>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</si>
  <si>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</si>
  <si>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</si>
  <si>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</si>
  <si>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</si>
  <si>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</si>
  <si>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</si>
  <si>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</si>
  <si>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</si>
  <si>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</si>
  <si>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</si>
  <si>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</si>
  <si>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</si>
  <si>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</si>
  <si>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</si>
  <si>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</si>
  <si>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</si>
  <si>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</si>
  <si>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</si>
  <si>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</si>
  <si>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</si>
  <si>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</si>
  <si>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</si>
  <si>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</si>
  <si>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</si>
  <si>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</si>
  <si>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</si>
  <si>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</si>
  <si>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</si>
  <si>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</si>
  <si>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</si>
  <si>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</si>
  <si>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</si>
  <si>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</si>
  <si>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</si>
  <si>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</si>
  <si>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</si>
  <si>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</si>
  <si>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</si>
  <si>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</si>
  <si>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</si>
  <si>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</si>
  <si>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</si>
  <si>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</si>
  <si>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</si>
  <si>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</si>
  <si>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</si>
  <si>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</si>
  <si>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</si>
  <si>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</si>
  <si>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</si>
  <si>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</si>
  <si>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</si>
  <si>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</si>
  <si>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</si>
  <si>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</si>
  <si>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</si>
  <si>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</si>
  <si>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</si>
  <si>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</si>
  <si>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</si>
  <si>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</si>
  <si>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</si>
  <si>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</si>
  <si>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</si>
  <si>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</si>
  <si>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</si>
  <si>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</si>
  <si>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</si>
  <si>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</si>
  <si>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</si>
  <si>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</si>
  <si>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</si>
  <si>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</si>
  <si>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</si>
  <si>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</si>
  <si>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</si>
  <si>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</si>
  <si>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</si>
  <si>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</si>
  <si>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</si>
  <si>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</si>
  <si>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</si>
  <si>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</si>
  <si>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</si>
  <si>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</si>
  <si>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</si>
  <si>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</si>
  <si>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</si>
  <si>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</si>
  <si>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</si>
  <si>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</si>
  <si>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</si>
  <si>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</si>
  <si>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</si>
  <si>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</si>
  <si>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</si>
  <si>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</si>
  <si>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</si>
  <si>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</si>
  <si>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</si>
  <si>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</si>
  <si>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</si>
  <si>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</si>
  <si>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</si>
  <si>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</si>
  <si>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</si>
  <si>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</si>
  <si>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</si>
  <si>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</si>
  <si>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</si>
  <si>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</si>
  <si>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</si>
  <si>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</si>
  <si>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</si>
  <si>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</si>
  <si>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</si>
  <si>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</si>
  <si>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</si>
  <si>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</si>
  <si>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</si>
  <si>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</si>
  <si>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</si>
  <si>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</si>
  <si>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</si>
  <si>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</si>
  <si>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</si>
  <si>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</si>
  <si>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</si>
  <si>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</si>
  <si>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</si>
  <si>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</si>
  <si>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</si>
  <si>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</si>
  <si>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</si>
  <si>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</si>
  <si>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</si>
  <si>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</si>
  <si>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</si>
  <si>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</si>
  <si>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</si>
  <si>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</si>
  <si>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</si>
  <si>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</si>
  <si>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</si>
  <si>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</si>
  <si>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</si>
  <si>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</si>
  <si>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</si>
  <si>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</si>
  <si>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</si>
  <si>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</si>
  <si>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</si>
  <si>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</si>
  <si>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</si>
  <si>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</si>
  <si>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</si>
  <si>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</si>
  <si>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</si>
  <si>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</si>
  <si>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</si>
  <si>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</si>
  <si>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</si>
  <si>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</si>
  <si>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</si>
  <si>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</si>
  <si>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</si>
  <si>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</si>
  <si>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</si>
  <si>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</si>
  <si>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</si>
  <si>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</si>
  <si>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</si>
  <si>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</si>
  <si>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</si>
  <si>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</si>
  <si>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</si>
  <si>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</si>
  <si>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</si>
  <si>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</si>
  <si>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</si>
  <si>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</si>
  <si>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</si>
  <si>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</si>
  <si>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</si>
  <si>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</si>
  <si>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</si>
  <si>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</si>
  <si>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</si>
  <si>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</si>
  <si>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</si>
  <si>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</si>
  <si>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</si>
  <si>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</si>
  <si>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</si>
  <si>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</si>
  <si>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</si>
  <si>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</si>
  <si>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</si>
  <si>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</si>
  <si>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</si>
  <si>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</si>
  <si>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</si>
  <si>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</si>
  <si>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</si>
  <si>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</si>
  <si>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</si>
  <si>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</si>
  <si>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</si>
  <si>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</si>
  <si>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</si>
  <si>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</si>
  <si>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</si>
  <si>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</si>
  <si>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</si>
  <si>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</si>
  <si>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</si>
  <si>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</si>
  <si>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</si>
  <si>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</si>
  <si>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</si>
  <si>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</si>
  <si>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</si>
  <si>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</si>
  <si>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</si>
  <si>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</si>
  <si>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</si>
  <si>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</si>
  <si>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</si>
  <si>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</si>
  <si>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</si>
  <si>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</si>
  <si>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</si>
  <si>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</si>
  <si>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</si>
  <si>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</si>
  <si>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</si>
  <si>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</si>
  <si>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</si>
  <si>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</si>
  <si>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</si>
  <si>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</si>
  <si>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</si>
  <si>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</si>
  <si>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</si>
  <si>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</si>
  <si>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</si>
  <si>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</si>
  <si>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</si>
  <si>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</si>
  <si>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</si>
  <si>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</si>
  <si>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</si>
  <si>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</si>
  <si>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</si>
  <si>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</si>
  <si>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</si>
  <si>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</si>
  <si>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</si>
  <si>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</si>
  <si>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</si>
  <si>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</si>
  <si>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</si>
  <si>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</si>
  <si>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</si>
  <si>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</si>
  <si>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</si>
  <si>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</si>
  <si>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</si>
  <si>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</si>
  <si>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</si>
  <si>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</si>
  <si>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</si>
  <si>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</si>
  <si>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</si>
  <si>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</si>
  <si>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</si>
  <si>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</si>
  <si>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</si>
  <si>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</si>
  <si>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</si>
  <si>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</si>
  <si>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</si>
  <si>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</si>
  <si>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</si>
  <si>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</si>
  <si>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</si>
  <si>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</si>
  <si>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</si>
  <si>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</si>
  <si>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</si>
  <si>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</si>
  <si>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</si>
  <si>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</si>
  <si>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</si>
  <si>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</si>
  <si>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</si>
  <si>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</si>
  <si>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</si>
  <si>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</si>
  <si>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</si>
  <si>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</si>
  <si>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</si>
  <si>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</si>
  <si>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</si>
  <si>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</si>
  <si>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</si>
  <si>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</si>
  <si>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</si>
  <si>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</si>
  <si>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</si>
  <si>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</si>
  <si>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</si>
  <si>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</si>
  <si>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</si>
  <si>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</si>
  <si>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</si>
  <si>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</si>
  <si>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</si>
  <si>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</si>
  <si>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</si>
  <si>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</si>
  <si>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</si>
  <si>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</si>
  <si>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</si>
  <si>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</si>
  <si>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</si>
  <si>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</si>
  <si>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</si>
  <si>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</si>
  <si>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</si>
  <si>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</si>
  <si>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</si>
  <si>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</si>
  <si>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</si>
  <si>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</si>
  <si>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</si>
  <si>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</si>
  <si>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</si>
  <si>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</si>
  <si>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</si>
  <si>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</si>
  <si>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</si>
  <si>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</si>
  <si>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</si>
  <si>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</si>
  <si>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</si>
  <si>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</si>
  <si>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</si>
  <si>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</si>
  <si>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</si>
  <si>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</si>
  <si>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</si>
  <si>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</si>
  <si>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</si>
  <si>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</si>
  <si>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</si>
  <si>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</si>
  <si>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</si>
  <si>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</si>
  <si>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</si>
  <si>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</si>
  <si>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</si>
  <si>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</si>
  <si>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</si>
  <si>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</si>
  <si>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</si>
  <si>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</si>
  <si>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</si>
  <si>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</si>
  <si>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</si>
  <si>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</si>
  <si>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</si>
  <si>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</si>
  <si>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</si>
  <si>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</si>
  <si>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</si>
  <si>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</si>
  <si>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</si>
  <si>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</si>
  <si>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</si>
  <si>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</si>
  <si>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</si>
  <si>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</si>
  <si>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</si>
  <si>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</si>
  <si>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</si>
  <si>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</si>
  <si>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</si>
  <si>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</si>
  <si>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</si>
  <si>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</si>
  <si>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</si>
  <si>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</si>
  <si>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</si>
  <si>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</si>
  <si>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</si>
  <si>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</si>
  <si>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</si>
  <si>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</si>
  <si>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</si>
  <si>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</si>
  <si>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</si>
  <si>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</si>
  <si>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</si>
  <si>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</si>
  <si>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</si>
  <si>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</si>
  <si>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</si>
  <si>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</si>
  <si>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</si>
  <si>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</si>
  <si>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</si>
  <si>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</si>
  <si>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</si>
  <si>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</si>
  <si>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</si>
  <si>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</si>
  <si>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</si>
  <si>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</si>
  <si>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</si>
  <si>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</si>
  <si>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</si>
  <si>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</si>
  <si>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</si>
  <si>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</si>
  <si>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</si>
  <si>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</si>
  <si>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</si>
  <si>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</si>
  <si>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</si>
  <si>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</si>
  <si>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</si>
  <si>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</si>
  <si>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</si>
  <si>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</si>
  <si>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</si>
  <si>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</si>
  <si>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</si>
  <si>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</si>
  <si>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</si>
  <si>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</si>
  <si>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</si>
  <si>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</si>
  <si>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</si>
  <si>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</si>
  <si>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</si>
  <si>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</si>
  <si>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</si>
  <si>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</si>
  <si>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</si>
  <si>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</si>
  <si>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</si>
  <si>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</si>
  <si>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</si>
  <si>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</si>
  <si>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</si>
  <si>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</si>
  <si>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</si>
  <si>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</si>
  <si>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</si>
  <si>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</si>
  <si>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</si>
  <si>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</si>
  <si>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</si>
  <si>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</si>
  <si>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</si>
  <si>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</si>
  <si>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</si>
  <si>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</si>
  <si>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</si>
  <si>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</si>
  <si>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</si>
  <si>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</si>
  <si>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</si>
  <si>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</si>
  <si>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</si>
  <si>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</si>
  <si>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</si>
  <si>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</si>
  <si>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</si>
  <si>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</si>
  <si>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</si>
  <si>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</si>
  <si>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</si>
  <si>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</si>
  <si>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</si>
  <si>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</si>
  <si>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</si>
  <si>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</si>
  <si>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</si>
  <si>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</si>
  <si>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</si>
  <si>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</si>
  <si>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</si>
  <si>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</si>
  <si>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</si>
  <si>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</si>
  <si>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</si>
  <si>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</si>
  <si>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</si>
  <si>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</si>
  <si>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</si>
  <si>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</si>
  <si>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</si>
  <si>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</si>
  <si>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</si>
  <si>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</si>
  <si>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</si>
  <si>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</si>
  <si>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</si>
  <si>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</si>
  <si>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</si>
  <si>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</si>
  <si>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</si>
  <si>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</si>
  <si>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</si>
  <si>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</si>
  <si>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</si>
  <si>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</si>
  <si>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</si>
  <si>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</si>
  <si>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</si>
  <si>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</si>
  <si>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</si>
  <si>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</si>
  <si>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</si>
  <si>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</si>
  <si>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</si>
  <si>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</si>
  <si>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</si>
  <si>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</si>
  <si>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</si>
  <si>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</si>
  <si>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</si>
  <si>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</si>
  <si>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</si>
  <si>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</si>
  <si>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</si>
  <si>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</si>
  <si>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</si>
  <si>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</si>
  <si>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</si>
  <si>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</si>
  <si>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</si>
  <si>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</si>
  <si>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</si>
  <si>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</si>
  <si>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</si>
  <si>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</si>
  <si>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</si>
  <si>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</si>
  <si>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</si>
  <si>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</si>
  <si>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</si>
  <si>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</si>
  <si>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</si>
  <si>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</si>
  <si>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</si>
  <si>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</si>
  <si>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</si>
  <si>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</si>
  <si>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</si>
  <si>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</si>
  <si>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</si>
  <si>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</si>
  <si>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</si>
  <si>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</si>
  <si>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</si>
  <si>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</si>
  <si>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</si>
  <si>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</si>
  <si>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</si>
  <si>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</si>
  <si>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</si>
  <si>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</si>
  <si>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</si>
  <si>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</si>
  <si>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</si>
  <si>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</si>
  <si>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</si>
  <si>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</si>
  <si>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</si>
  <si>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</si>
  <si>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</si>
  <si>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</si>
  <si>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</si>
  <si>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</si>
  <si>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</si>
  <si>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</si>
  <si>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</si>
  <si>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</si>
  <si>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</si>
  <si>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</si>
  <si>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</si>
  <si>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</si>
  <si>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</si>
  <si>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</si>
  <si>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</si>
  <si>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</si>
  <si>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</si>
  <si>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</si>
  <si>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</si>
  <si>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</si>
  <si>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</si>
  <si>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</si>
  <si>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</si>
  <si>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</si>
  <si>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</si>
  <si>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</si>
  <si>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</si>
  <si>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</si>
  <si>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</si>
  <si>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</si>
  <si>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</si>
  <si>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</si>
  <si>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</si>
  <si>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</si>
  <si>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</si>
  <si>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</si>
  <si>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</si>
  <si>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</si>
  <si>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</si>
  <si>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</si>
  <si>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</si>
  <si>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</si>
  <si>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</si>
  <si>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</si>
  <si>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</si>
  <si>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</si>
  <si>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</si>
  <si>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</si>
  <si>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</si>
  <si>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</si>
  <si>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</si>
  <si>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</si>
  <si>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</si>
  <si>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</si>
  <si>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</si>
  <si>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</si>
  <si>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</si>
  <si>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</si>
  <si>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</si>
  <si>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</si>
  <si>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</si>
  <si>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</si>
  <si>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</si>
  <si>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</si>
  <si>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</si>
  <si>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</si>
  <si>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</si>
  <si>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</si>
  <si>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</si>
  <si>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</si>
  <si>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</si>
  <si>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</si>
  <si>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</si>
  <si>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</si>
  <si>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</si>
  <si>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</si>
  <si>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</si>
  <si>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</si>
  <si>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</si>
  <si>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</si>
  <si>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</si>
  <si>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</si>
  <si>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</si>
  <si>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</si>
  <si>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</si>
  <si>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</si>
  <si>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</si>
  <si>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</si>
  <si>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</si>
  <si>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</si>
  <si>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</si>
  <si>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</si>
  <si>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</si>
  <si>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</si>
  <si>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</si>
  <si>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</si>
  <si>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</si>
  <si>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</si>
  <si>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</si>
  <si>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</si>
  <si>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</si>
  <si>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</si>
  <si>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</si>
  <si>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</si>
  <si>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</si>
  <si>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</si>
  <si>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</si>
  <si>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</si>
  <si>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</si>
  <si>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</si>
  <si>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</si>
  <si>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</si>
  <si>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</si>
  <si>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</si>
  <si>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</si>
  <si>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</si>
  <si>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</si>
  <si>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</si>
  <si>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</si>
  <si>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</si>
  <si>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</si>
  <si>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</si>
  <si>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</si>
  <si>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</si>
  <si>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</si>
  <si>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</si>
  <si>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</si>
  <si>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</si>
  <si>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</si>
  <si>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</si>
  <si>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</si>
  <si>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</si>
  <si>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</si>
  <si>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</si>
  <si>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</si>
  <si>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</si>
  <si>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</si>
  <si>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</si>
  <si>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</si>
  <si>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</si>
  <si>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</si>
  <si>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</si>
  <si>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</si>
  <si>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</si>
  <si>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</si>
  <si>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</si>
  <si>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</si>
  <si>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</si>
  <si>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</si>
  <si>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</si>
  <si>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</si>
  <si>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</si>
  <si>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</si>
  <si>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</si>
  <si>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</si>
  <si>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</si>
  <si>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</si>
  <si>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</si>
  <si>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</si>
  <si>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</si>
  <si>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</si>
  <si>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</si>
  <si>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</si>
  <si>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</si>
  <si>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</si>
  <si>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</si>
  <si>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</si>
  <si>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</si>
  <si>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</si>
  <si>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</si>
  <si>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</si>
  <si>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</si>
  <si>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</si>
  <si>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</si>
  <si>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</si>
  <si>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</si>
  <si>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</si>
  <si>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</si>
  <si>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</si>
  <si>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</si>
  <si>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</si>
  <si>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</si>
  <si>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</si>
  <si>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</si>
  <si>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</si>
  <si>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</si>
  <si>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</si>
  <si>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</si>
  <si>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</si>
  <si>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</si>
  <si>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</si>
  <si>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</si>
  <si>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</si>
  <si>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</si>
  <si>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</si>
  <si>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</si>
  <si>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</si>
  <si>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</si>
  <si>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</si>
  <si>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</si>
  <si>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</si>
  <si>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</si>
  <si>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</si>
  <si>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</si>
  <si>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</si>
  <si>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</si>
  <si>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</si>
  <si>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</si>
  <si>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</si>
  <si>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</si>
  <si>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</si>
  <si>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</si>
  <si>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</si>
  <si>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</si>
  <si>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</si>
  <si>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</si>
  <si>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</si>
  <si>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</si>
  <si>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</si>
  <si>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</si>
  <si>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</si>
  <si>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</si>
  <si>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</si>
  <si>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</si>
  <si>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</si>
  <si>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</si>
  <si>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</si>
  <si>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</si>
  <si>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</si>
  <si>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</si>
  <si>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</si>
  <si>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</si>
  <si>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</si>
  <si>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</si>
  <si>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</si>
  <si>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</si>
  <si>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</si>
  <si>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</si>
  <si>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</si>
  <si>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</si>
  <si>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</si>
  <si>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</si>
  <si>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</si>
  <si>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</si>
  <si>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</si>
  <si>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</si>
  <si>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</si>
  <si>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</si>
  <si>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</si>
  <si>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</si>
  <si>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</si>
  <si>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</si>
  <si>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</si>
  <si>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</si>
  <si>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</si>
  <si>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</si>
  <si>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</si>
  <si>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</si>
  <si>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</si>
  <si>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</si>
  <si>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</si>
  <si>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</si>
  <si>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</si>
  <si>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</si>
  <si>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</si>
  <si>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</si>
  <si>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</si>
  <si>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</si>
  <si>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</si>
  <si>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</si>
  <si>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</si>
  <si>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</si>
  <si>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</si>
  <si>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</si>
  <si>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</si>
  <si>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</si>
  <si>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</si>
  <si>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</si>
  <si>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</si>
  <si>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</si>
  <si>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</si>
  <si>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</si>
  <si>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</si>
  <si>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</si>
  <si>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</si>
  <si>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</si>
  <si>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</si>
  <si>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</si>
  <si>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</si>
  <si>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</si>
  <si>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</si>
  <si>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</si>
  <si>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</si>
  <si>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</si>
  <si>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</si>
  <si>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</si>
  <si>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</si>
  <si>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</si>
  <si>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</si>
  <si>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</si>
  <si>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</si>
  <si>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</si>
  <si>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</si>
  <si>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</si>
  <si>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</si>
  <si>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</si>
  <si>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</si>
  <si>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</si>
  <si>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</si>
  <si>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</si>
  <si>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</si>
  <si>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</si>
  <si>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</si>
  <si>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</si>
  <si>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</si>
  <si>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</si>
  <si>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</si>
  <si>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</si>
  <si>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</si>
  <si>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</si>
  <si>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</si>
  <si>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</si>
  <si>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</si>
  <si>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</si>
  <si>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</si>
  <si>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</si>
  <si>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</si>
  <si>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</si>
  <si>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</si>
  <si>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</si>
  <si>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</si>
  <si>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</si>
  <si>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</si>
  <si>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</si>
  <si>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</si>
  <si>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</si>
  <si>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</si>
  <si>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</si>
  <si>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</si>
  <si>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</si>
  <si>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</si>
  <si>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</si>
  <si>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</si>
  <si>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</si>
  <si>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</si>
  <si>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</si>
  <si>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</si>
  <si>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</si>
  <si>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</si>
  <si>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</si>
  <si>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</si>
  <si>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</si>
  <si>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</si>
  <si>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</si>
  <si>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</si>
  <si>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</si>
  <si>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</si>
  <si>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</si>
  <si>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</si>
  <si>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</si>
  <si>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</si>
  <si>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</si>
  <si>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</si>
  <si>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</si>
  <si>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</si>
  <si>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</si>
  <si>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</si>
  <si>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</si>
  <si>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</si>
  <si>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</si>
  <si>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</si>
  <si>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</si>
  <si>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</si>
  <si>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</si>
  <si>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</si>
  <si>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</si>
  <si>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</si>
  <si>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</si>
  <si>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</si>
  <si>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</si>
  <si>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</si>
  <si>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</si>
  <si>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</si>
  <si>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</si>
  <si>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</si>
  <si>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</si>
  <si>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</si>
  <si>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</si>
  <si>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</si>
  <si>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</si>
  <si>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</si>
  <si>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</si>
  <si>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</si>
  <si>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</si>
  <si>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</si>
  <si>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</si>
  <si>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</si>
  <si>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</si>
  <si>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</si>
  <si>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</si>
  <si>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</si>
  <si>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</si>
  <si>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</si>
  <si>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</si>
  <si>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</si>
  <si>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</si>
  <si>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</si>
  <si>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</si>
  <si>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</si>
  <si>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</si>
  <si>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</si>
  <si>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</si>
  <si>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</si>
  <si>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</si>
  <si>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</si>
  <si>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</si>
  <si>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</si>
  <si>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</si>
  <si>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</si>
  <si>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</si>
  <si>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</si>
  <si>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</si>
  <si>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</si>
  <si>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</si>
  <si>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</si>
  <si>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</si>
  <si>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</si>
  <si>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</si>
  <si>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</si>
  <si>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</si>
  <si>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</si>
  <si>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</si>
  <si>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</si>
  <si>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</si>
  <si>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</si>
  <si>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</si>
  <si>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</si>
  <si>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</si>
  <si>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</si>
  <si>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</si>
  <si>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</si>
  <si>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</si>
  <si>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</si>
  <si>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</si>
  <si>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</si>
  <si>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</si>
  <si>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</si>
  <si>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</si>
  <si>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</si>
  <si>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</si>
  <si>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</si>
  <si>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</si>
  <si>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</si>
  <si>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</si>
  <si>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</si>
  <si>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</si>
  <si>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</si>
  <si>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</si>
  <si>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</si>
  <si>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</si>
  <si>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</si>
  <si>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</si>
  <si>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</si>
  <si>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</si>
  <si>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</si>
  <si>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</si>
  <si>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</si>
  <si>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</si>
  <si>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</si>
  <si>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</si>
  <si>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</si>
  <si>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</si>
  <si>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</si>
  <si>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</si>
  <si>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</si>
  <si>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</si>
  <si>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</si>
  <si>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</si>
  <si>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</si>
  <si>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</si>
  <si>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</si>
  <si>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</si>
  <si>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</si>
  <si>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</si>
  <si>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</si>
  <si>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</si>
  <si>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</si>
  <si>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</si>
  <si>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</si>
  <si>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</si>
  <si>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</si>
  <si>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</si>
  <si>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</si>
  <si>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</si>
  <si>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</si>
  <si>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</si>
  <si>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</si>
  <si>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</si>
  <si>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</si>
  <si>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</si>
  <si>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</si>
  <si>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</si>
  <si>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</si>
  <si>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</si>
  <si>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</si>
  <si>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</si>
  <si>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</si>
  <si>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</si>
  <si>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</si>
  <si>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</si>
  <si>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</si>
  <si>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</si>
  <si>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</si>
  <si>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</si>
  <si>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</si>
  <si>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</si>
  <si>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</si>
  <si>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</si>
  <si>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</si>
  <si>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</si>
  <si>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</si>
  <si>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</si>
  <si>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</si>
  <si>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</si>
  <si>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</si>
  <si>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</si>
  <si>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</si>
  <si>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</si>
  <si>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</si>
  <si>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</si>
  <si>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</si>
  <si>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</si>
  <si>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</si>
  <si>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</si>
  <si>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</si>
  <si>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</si>
  <si>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</si>
  <si>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</si>
  <si>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</si>
  <si>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</si>
  <si>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</si>
  <si>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</si>
  <si>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</si>
  <si>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</si>
  <si>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</si>
  <si>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</si>
  <si>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</si>
  <si>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</si>
  <si>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</si>
  <si>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</si>
  <si>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</si>
  <si>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</si>
  <si>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</si>
  <si>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</si>
  <si>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</si>
  <si>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</si>
  <si>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</si>
  <si>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</si>
  <si>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</si>
  <si>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</si>
  <si>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</si>
  <si>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</si>
  <si>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</si>
  <si>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</si>
  <si>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</si>
  <si>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</si>
  <si>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</si>
  <si>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</si>
  <si>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</si>
  <si>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</si>
  <si>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</si>
  <si>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</si>
  <si>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</si>
  <si>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</si>
  <si>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</si>
  <si>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</si>
  <si>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</si>
  <si>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</si>
  <si>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</si>
  <si>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</si>
  <si>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</si>
  <si>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</si>
  <si>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</si>
  <si>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</si>
  <si>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</si>
  <si>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</si>
  <si>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</si>
  <si>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</si>
  <si>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</si>
  <si>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</si>
  <si>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</si>
  <si>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</si>
  <si>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</si>
  <si>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</si>
  <si>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</si>
  <si>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</si>
  <si>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</si>
  <si>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</si>
  <si>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</si>
  <si>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</si>
  <si>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</si>
  <si>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</si>
  <si>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</si>
  <si>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</si>
  <si>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</si>
  <si>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</si>
  <si>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</si>
  <si>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</si>
  <si>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</si>
  <si>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</si>
  <si>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</si>
  <si>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</si>
  <si>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</si>
  <si>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</si>
  <si>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</si>
  <si>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</si>
  <si>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</si>
  <si>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</si>
  <si>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</si>
  <si>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</si>
  <si>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</si>
  <si>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</si>
  <si>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</si>
  <si>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</si>
  <si>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</si>
  <si>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</si>
  <si>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</si>
  <si>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</si>
  <si>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</si>
  <si>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</si>
  <si>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</si>
  <si>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</si>
  <si>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</si>
  <si>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</si>
  <si>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</si>
  <si>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</si>
  <si>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</si>
  <si>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</si>
  <si>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</si>
  <si>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</si>
  <si>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</si>
  <si>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</si>
  <si>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</si>
  <si>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</si>
  <si>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</si>
  <si>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</si>
  <si>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</si>
  <si>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</si>
  <si>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</si>
  <si>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</si>
  <si>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</si>
  <si>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</si>
  <si>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</si>
  <si>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</si>
  <si>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</si>
  <si>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</si>
  <si>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</si>
  <si>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</si>
  <si>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</si>
  <si>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</si>
  <si>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</si>
  <si>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</si>
  <si>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</si>
  <si>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</si>
  <si>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</si>
  <si>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</si>
  <si>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</si>
  <si>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</si>
  <si>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</si>
  <si>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</si>
  <si>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</si>
  <si>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</si>
  <si>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</si>
  <si>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</si>
  <si>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</si>
  <si>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</si>
  <si>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</si>
  <si>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</si>
  <si>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</si>
  <si>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</si>
  <si>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</si>
  <si>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</si>
  <si>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</si>
  <si>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</si>
  <si>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</si>
  <si>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</si>
  <si>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</si>
  <si>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</si>
  <si>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</si>
  <si>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</si>
  <si>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</si>
  <si>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</si>
  <si>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</si>
  <si>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</si>
  <si>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</si>
  <si>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</si>
  <si>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</si>
  <si>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</si>
  <si>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</si>
  <si>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</si>
  <si>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</si>
  <si>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</si>
  <si>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</si>
  <si>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</si>
  <si>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</si>
  <si>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</si>
  <si>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</si>
  <si>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</si>
  <si>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</si>
  <si>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</si>
  <si>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</si>
  <si>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</si>
  <si>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</si>
  <si>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</si>
  <si>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</si>
  <si>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</si>
  <si>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</si>
  <si>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</si>
  <si>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</si>
  <si>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</si>
  <si>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</si>
  <si>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</si>
  <si>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</si>
  <si>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</si>
  <si>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</si>
  <si>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</si>
  <si>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</si>
  <si>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</si>
  <si>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</si>
  <si>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</si>
  <si>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</si>
  <si>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</si>
  <si>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</si>
  <si>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</si>
  <si>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</si>
  <si>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</si>
  <si>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</si>
  <si>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</si>
  <si>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</si>
  <si>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</si>
  <si>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</si>
  <si>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</si>
  <si>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</si>
  <si>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</si>
  <si>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</si>
  <si>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</si>
  <si>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</si>
  <si>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</si>
  <si>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</si>
  <si>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</si>
  <si>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</si>
  <si>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</si>
  <si>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</si>
  <si>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</si>
  <si>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</si>
  <si>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</si>
  <si>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</si>
  <si>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</si>
  <si>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</si>
  <si>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</si>
  <si>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</si>
  <si>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</si>
  <si>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</si>
  <si>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</si>
  <si>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</si>
  <si>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</si>
  <si>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</si>
  <si>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</si>
  <si>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</si>
  <si>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</si>
  <si>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</si>
  <si>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</si>
  <si>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</si>
  <si>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</si>
  <si>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</si>
  <si>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</si>
  <si>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</si>
  <si>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</si>
  <si>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</si>
  <si>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</si>
  <si>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</si>
  <si>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</si>
  <si>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</si>
  <si>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</si>
  <si>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</si>
  <si>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</si>
  <si>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</si>
  <si>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</si>
  <si>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</si>
  <si>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</si>
  <si>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</si>
  <si>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</si>
  <si>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</si>
  <si>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</si>
  <si>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</si>
  <si>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</si>
  <si>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</si>
  <si>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</si>
  <si>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</si>
  <si>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</si>
  <si>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</si>
  <si>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</si>
  <si>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</si>
  <si>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</si>
  <si>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</si>
  <si>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</si>
  <si>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</si>
  <si>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</si>
  <si>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</si>
  <si>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</si>
  <si>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</si>
  <si>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</si>
  <si>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</si>
  <si>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</si>
  <si>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</si>
  <si>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</si>
  <si>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</si>
  <si>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</si>
  <si>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</si>
  <si>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</si>
  <si>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</si>
  <si>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</si>
  <si>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</si>
  <si>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</si>
  <si>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</si>
  <si>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</si>
  <si>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</si>
  <si>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</si>
  <si>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</si>
  <si>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</si>
  <si>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</si>
  <si>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</si>
  <si>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</si>
  <si>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</si>
  <si>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</si>
  <si>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</si>
  <si>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</si>
  <si>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</si>
  <si>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</si>
  <si>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</si>
  <si>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</si>
  <si>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</si>
  <si>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</si>
  <si>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</si>
  <si>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</si>
  <si>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</si>
  <si>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</si>
  <si>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</si>
  <si>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</si>
  <si>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</si>
  <si>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</si>
  <si>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</si>
  <si>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</si>
  <si>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</si>
  <si>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</si>
  <si>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</si>
  <si>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</si>
  <si>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</si>
  <si>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</si>
  <si>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</si>
  <si>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</si>
  <si>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</si>
  <si>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</si>
  <si>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</si>
  <si>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</si>
  <si>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</si>
  <si>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</si>
  <si>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</si>
  <si>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</si>
  <si>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</si>
  <si>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</si>
  <si>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</si>
  <si>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</si>
  <si>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</si>
  <si>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</si>
  <si>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</si>
  <si>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</si>
  <si>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</si>
  <si>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</si>
  <si>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</si>
  <si>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</si>
  <si>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</si>
  <si>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</si>
  <si>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</si>
  <si>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</si>
  <si>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</si>
  <si>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</si>
  <si>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</si>
  <si>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</si>
  <si>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</si>
  <si>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</si>
  <si>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</si>
  <si>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</si>
  <si>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</si>
  <si>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</si>
  <si>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</si>
  <si>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</si>
  <si>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</si>
  <si>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</si>
  <si>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</si>
  <si>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</si>
  <si>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</si>
  <si>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</si>
  <si>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</si>
  <si>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</si>
  <si>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</si>
  <si>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</si>
  <si>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</si>
  <si>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</si>
  <si>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</si>
  <si>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</si>
  <si>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</si>
  <si>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</si>
  <si>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</si>
  <si>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</si>
  <si>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</si>
  <si>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</si>
  <si>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</si>
  <si>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</si>
  <si>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</si>
  <si>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</si>
  <si>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</si>
  <si>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</si>
  <si>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</si>
  <si>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</si>
  <si>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</si>
  <si>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</si>
  <si>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</si>
  <si>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</si>
  <si>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</si>
  <si>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</si>
  <si>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</si>
  <si>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</si>
  <si>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</si>
  <si>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</si>
  <si>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</si>
  <si>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</si>
  <si>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</si>
  <si>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</si>
  <si>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</si>
  <si>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</si>
  <si>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</si>
  <si>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</si>
  <si>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</si>
  <si>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</si>
  <si>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</si>
  <si>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</si>
  <si>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</si>
  <si>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</si>
  <si>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</si>
  <si>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</si>
  <si>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</si>
  <si>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</si>
  <si>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</si>
  <si>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</si>
  <si>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</si>
  <si>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</si>
  <si>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</si>
  <si>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</si>
  <si>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</si>
  <si>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</si>
  <si>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</si>
  <si>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</si>
  <si>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</si>
  <si>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</si>
  <si>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</si>
  <si>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</si>
  <si>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</si>
  <si>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</si>
  <si>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</si>
  <si>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</si>
  <si>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</si>
  <si>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</si>
  <si>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</si>
  <si>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</si>
  <si>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</si>
  <si>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</si>
  <si>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</si>
  <si>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</si>
  <si>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</si>
  <si>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</si>
  <si>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</si>
  <si>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</si>
  <si>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</si>
  <si>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</si>
  <si>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</si>
  <si>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</si>
  <si>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</si>
  <si>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</si>
  <si>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</si>
  <si>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</si>
  <si>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</si>
  <si>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</si>
  <si>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</si>
  <si>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</si>
  <si>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</si>
  <si>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</si>
  <si>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</si>
  <si>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</si>
  <si>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</si>
  <si>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</si>
  <si>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</si>
  <si>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</si>
  <si>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</si>
  <si>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</si>
  <si>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</si>
  <si>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</si>
  <si>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</si>
  <si>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</si>
  <si>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</si>
  <si>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</si>
  <si>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</si>
  <si>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</si>
  <si>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</si>
  <si>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</si>
  <si>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</si>
  <si>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</si>
  <si>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</si>
  <si>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</si>
  <si>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</si>
  <si>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</si>
  <si>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</si>
  <si>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</si>
  <si>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</si>
  <si>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</si>
  <si>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</si>
  <si>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</si>
  <si>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</si>
  <si>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</si>
  <si>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</si>
  <si>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</si>
  <si>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</si>
  <si>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</si>
  <si>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</si>
  <si>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</si>
  <si>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</si>
  <si>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</si>
  <si>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</si>
  <si>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</si>
  <si>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</si>
  <si>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</si>
  <si>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</si>
  <si>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</si>
  <si>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</si>
  <si>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</si>
  <si>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</si>
  <si>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</si>
  <si>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</si>
  <si>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</si>
  <si>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</si>
  <si>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</si>
  <si>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</si>
  <si>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</si>
  <si>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</si>
  <si>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</si>
  <si>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</si>
  <si>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</si>
  <si>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</si>
  <si>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</si>
  <si>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</si>
  <si>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</si>
  <si>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</si>
  <si>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</si>
  <si>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</si>
  <si>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</si>
  <si>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</si>
  <si>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</si>
  <si>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</si>
  <si>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</si>
  <si>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</si>
  <si>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</si>
  <si>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</si>
  <si>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</si>
  <si>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</si>
  <si>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</si>
  <si>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</si>
  <si>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</si>
  <si>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</si>
  <si>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</si>
  <si>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</si>
  <si>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</si>
  <si>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</si>
  <si>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</si>
  <si>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</si>
  <si>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</si>
  <si>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</si>
  <si>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</si>
  <si>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</si>
  <si>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</si>
  <si>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</si>
  <si>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</si>
  <si>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</si>
  <si>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</si>
  <si>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</si>
  <si>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</si>
  <si>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</si>
  <si>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</si>
  <si>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</si>
  <si>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</si>
  <si>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</si>
  <si>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</si>
  <si>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</si>
  <si>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</si>
  <si>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</si>
  <si>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</si>
  <si>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</si>
  <si>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</si>
  <si>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</si>
  <si>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</si>
  <si>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</si>
  <si>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</si>
  <si>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</si>
  <si>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</si>
  <si>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</si>
  <si>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</si>
  <si>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</si>
  <si>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</si>
  <si>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</si>
  <si>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</si>
  <si>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</si>
  <si>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</si>
  <si>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</si>
  <si>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</si>
  <si>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</si>
  <si>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</si>
  <si>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</si>
  <si>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</si>
  <si>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</si>
  <si>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</si>
  <si>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</si>
  <si>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</si>
  <si>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</si>
  <si>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</si>
  <si>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</si>
  <si>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</si>
  <si>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</si>
  <si>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</si>
  <si>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</si>
  <si>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</si>
  <si>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</si>
  <si>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</si>
  <si>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</si>
  <si>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</si>
  <si>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</si>
  <si>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</si>
  <si>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</si>
  <si>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</si>
  <si>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</si>
  <si>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</si>
  <si>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</si>
  <si>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</si>
  <si>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</si>
  <si>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</si>
  <si>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</si>
  <si>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</si>
  <si>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</si>
  <si>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</si>
  <si>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</si>
  <si>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</si>
  <si>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</si>
  <si>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</si>
  <si>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</si>
  <si>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</si>
  <si>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</si>
  <si>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</si>
  <si>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</si>
  <si>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</si>
  <si>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</si>
  <si>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</si>
  <si>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</si>
  <si>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</si>
  <si>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</si>
  <si>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</si>
  <si>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</si>
  <si>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</si>
  <si>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</si>
  <si>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</si>
  <si>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</si>
  <si>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</si>
  <si>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</si>
  <si>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</si>
  <si>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</si>
  <si>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</si>
  <si>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</si>
  <si>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</si>
  <si>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</si>
  <si>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</si>
  <si>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</si>
  <si>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</si>
  <si>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</si>
  <si>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</si>
  <si>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</si>
  <si>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</si>
  <si>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</si>
  <si>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</si>
  <si>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</si>
  <si>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</si>
  <si>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</si>
  <si>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</si>
  <si>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</si>
  <si>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</si>
  <si>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</si>
  <si>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</si>
  <si>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</si>
  <si>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</si>
  <si>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</si>
  <si>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</si>
  <si>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</si>
  <si>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</si>
  <si>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</si>
  <si>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</si>
  <si>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</si>
  <si>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</si>
  <si>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</si>
  <si>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</si>
  <si>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</si>
  <si>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</si>
  <si>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</si>
  <si>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</si>
  <si>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</si>
  <si>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</si>
  <si>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</si>
  <si>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</si>
  <si>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</si>
  <si>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</si>
  <si>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</si>
  <si>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</si>
  <si>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</si>
  <si>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</si>
  <si>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</si>
  <si>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</si>
  <si>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</si>
  <si>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</si>
  <si>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</si>
  <si>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</si>
  <si>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</si>
  <si>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</si>
  <si>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</si>
  <si>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</si>
  <si>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</si>
  <si>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</si>
  <si>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</si>
  <si>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</si>
  <si>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</si>
  <si>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</si>
  <si>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</si>
  <si>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</si>
  <si>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</si>
  <si>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</si>
  <si>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</si>
  <si>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</si>
  <si>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</si>
  <si>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</si>
  <si>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</si>
  <si>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</si>
  <si>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</si>
  <si>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</si>
  <si>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</si>
  <si>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</si>
  <si>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</si>
  <si>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</si>
  <si>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</si>
  <si>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</si>
  <si>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</si>
  <si>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</si>
  <si>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</si>
  <si>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</si>
  <si>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</si>
  <si>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</si>
  <si>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</si>
  <si>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</si>
  <si>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</si>
  <si>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</si>
  <si>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</si>
  <si>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</si>
  <si>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</si>
  <si>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</si>
  <si>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</si>
  <si>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</si>
  <si>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</si>
  <si>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</si>
  <si>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</si>
  <si>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</si>
  <si>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</si>
  <si>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</si>
  <si>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</si>
  <si>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</si>
  <si>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</si>
  <si>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</si>
  <si>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</si>
  <si>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</si>
  <si>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</si>
  <si>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</si>
  <si>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</si>
  <si>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</si>
  <si>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</si>
  <si>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</si>
  <si>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</si>
  <si>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</si>
  <si>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</si>
  <si>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</si>
  <si>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</si>
  <si>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</si>
  <si>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</si>
  <si>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</si>
  <si>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</si>
  <si>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</si>
  <si>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</si>
  <si>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</si>
  <si>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</si>
  <si>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</si>
  <si>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</si>
  <si>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</si>
  <si>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</si>
  <si>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</si>
  <si>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</si>
  <si>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</si>
  <si>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</si>
  <si>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</si>
  <si>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</si>
  <si>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</si>
  <si>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</si>
  <si>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</si>
  <si>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</si>
  <si>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</si>
  <si>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</si>
  <si>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</si>
  <si>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</si>
  <si>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</si>
  <si>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</si>
  <si>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</si>
  <si>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</si>
  <si>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</si>
  <si>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</si>
  <si>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</si>
  <si>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</si>
  <si>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</si>
  <si>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</si>
  <si>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</si>
  <si>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</si>
  <si>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</si>
  <si>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</si>
  <si>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</si>
  <si>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</si>
  <si>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</si>
  <si>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</si>
  <si>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</si>
  <si>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</si>
  <si>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</si>
  <si>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</si>
  <si>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</si>
  <si>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</si>
  <si>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</si>
  <si>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</si>
  <si>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</si>
  <si>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</si>
  <si>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</si>
  <si>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</si>
  <si>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</si>
  <si>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</si>
  <si>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</si>
  <si>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</si>
  <si>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</si>
  <si>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</si>
  <si>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</si>
  <si>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</si>
  <si>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</si>
  <si>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</si>
  <si>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</si>
  <si>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</si>
  <si>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</si>
  <si>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</si>
  <si>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</si>
  <si>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</si>
  <si>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</si>
  <si>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</si>
  <si>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</si>
  <si>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</si>
  <si>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</si>
  <si>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</si>
  <si>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</si>
  <si>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</si>
  <si>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</si>
  <si>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</si>
  <si>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</si>
  <si>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</si>
  <si>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</si>
  <si>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</si>
  <si>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</si>
  <si>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</si>
  <si>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</si>
  <si>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</si>
  <si>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</si>
  <si>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</si>
  <si>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</si>
  <si>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</si>
  <si>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</si>
  <si>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</si>
  <si>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</si>
  <si>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</si>
  <si>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</si>
  <si>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</si>
  <si>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</si>
  <si>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</si>
  <si>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</si>
  <si>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</si>
  <si>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</si>
  <si>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</si>
  <si>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</si>
  <si>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</si>
  <si>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</si>
  <si>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</si>
  <si>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</si>
  <si>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</si>
  <si>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</si>
  <si>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</si>
  <si>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</si>
  <si>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</si>
  <si>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</si>
  <si>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</si>
  <si>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</si>
  <si>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</si>
  <si>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</si>
  <si>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</si>
  <si>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</si>
  <si>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</si>
  <si>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</si>
  <si>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</si>
  <si>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</si>
  <si>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</si>
  <si>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</si>
  <si>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</si>
  <si>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</si>
  <si>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</si>
  <si>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</si>
  <si>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</si>
  <si>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</si>
  <si>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</si>
  <si>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</si>
  <si>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</si>
  <si>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</si>
  <si>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</si>
  <si>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</si>
  <si>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</si>
  <si>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</si>
  <si>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</si>
  <si>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</si>
  <si>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</si>
  <si>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</si>
  <si>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</si>
  <si>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</si>
  <si>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</si>
  <si>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</si>
  <si>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</si>
  <si>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</si>
  <si>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</si>
  <si>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</si>
  <si>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</si>
  <si>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</si>
  <si>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</si>
  <si>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</si>
  <si>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</si>
  <si>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</si>
  <si>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</si>
  <si>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</si>
  <si>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</si>
  <si>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</si>
  <si>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</si>
  <si>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</si>
  <si>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</si>
  <si>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</si>
  <si>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</si>
  <si>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</si>
  <si>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</si>
  <si>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</si>
  <si>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</si>
  <si>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</si>
  <si>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</si>
  <si>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</si>
  <si>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</si>
  <si>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</si>
  <si>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</si>
  <si>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</si>
  <si>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</si>
  <si>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</si>
  <si>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</si>
  <si>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</si>
  <si>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</si>
  <si>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</si>
  <si>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</si>
  <si>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</si>
  <si>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</si>
  <si>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</si>
  <si>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</si>
  <si>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</si>
  <si>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</si>
  <si>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</si>
  <si>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</si>
  <si>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</si>
  <si>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</si>
  <si>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</si>
  <si>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</si>
  <si>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</si>
  <si>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</si>
  <si>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</si>
  <si>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</si>
  <si>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</si>
  <si>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</si>
  <si>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</si>
  <si>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</si>
  <si>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</si>
  <si>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</si>
  <si>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</si>
  <si>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</si>
  <si>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</si>
  <si>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</si>
  <si>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</si>
  <si>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</si>
  <si>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</si>
  <si>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</si>
  <si>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</si>
  <si>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</si>
  <si>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</si>
  <si>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</si>
  <si>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</si>
  <si>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</si>
  <si>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</si>
  <si>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</si>
  <si>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</si>
  <si>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</si>
  <si>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</si>
  <si>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</si>
  <si>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</si>
  <si>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</si>
  <si>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</si>
  <si>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</si>
  <si>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</si>
  <si>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</si>
  <si>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</si>
  <si>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</si>
  <si>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</si>
  <si>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</si>
  <si>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</si>
  <si>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</si>
  <si>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</si>
  <si>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</si>
  <si>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</si>
  <si>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</si>
  <si>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</si>
  <si>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</si>
  <si>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</si>
  <si>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</si>
  <si>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</si>
  <si>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</si>
  <si>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</si>
  <si>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</si>
  <si>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</si>
  <si>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</si>
  <si>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</si>
  <si>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</si>
  <si>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</si>
  <si>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</si>
  <si>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</si>
  <si>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</si>
  <si>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</si>
  <si>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</si>
  <si>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</si>
  <si>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</si>
  <si>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</si>
  <si>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</si>
  <si>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</si>
  <si>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</si>
  <si>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</si>
  <si>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</si>
  <si>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</si>
  <si>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</si>
  <si>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</si>
  <si>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</si>
  <si>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</si>
  <si>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</si>
  <si>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</si>
  <si>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</si>
  <si>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</si>
  <si>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</si>
  <si>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</si>
  <si>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</si>
  <si>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</si>
  <si>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</si>
  <si>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</si>
  <si>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</si>
  <si>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</si>
  <si>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</si>
  <si>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</si>
  <si>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</si>
  <si>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</si>
  <si>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</si>
  <si>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</si>
  <si>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</si>
  <si>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</si>
  <si>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</si>
  <si>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</si>
  <si>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</si>
  <si>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</si>
  <si>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</si>
  <si>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</si>
  <si>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</si>
  <si>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</si>
  <si>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</si>
  <si>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</si>
  <si>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</si>
  <si>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</si>
  <si>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</si>
  <si>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</si>
  <si>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</si>
  <si>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</si>
  <si>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</si>
  <si>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</si>
  <si>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</si>
  <si>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</si>
  <si>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</si>
  <si>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</si>
  <si>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</si>
  <si>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</si>
  <si>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</si>
  <si>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</si>
  <si>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</si>
  <si>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</si>
  <si>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</si>
  <si>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</si>
  <si>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</si>
  <si>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</si>
  <si>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</si>
  <si>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</si>
  <si>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</si>
  <si>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</si>
  <si>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</si>
  <si>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</si>
  <si>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</si>
  <si>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</si>
  <si>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</si>
  <si>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</si>
  <si>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</si>
  <si>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</si>
  <si>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</si>
  <si>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</si>
  <si>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</si>
  <si>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</si>
  <si>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</si>
  <si>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</si>
  <si>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</si>
  <si>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</si>
  <si>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</si>
  <si>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</si>
  <si>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</si>
  <si>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</si>
  <si>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</si>
  <si>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</si>
  <si>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</si>
  <si>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</si>
  <si>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</si>
  <si>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</si>
  <si>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</si>
  <si>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</si>
  <si>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</si>
  <si>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</si>
  <si>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</si>
  <si>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</si>
  <si>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</si>
  <si>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</si>
  <si>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</si>
  <si>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</si>
  <si>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</si>
  <si>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</si>
  <si>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</si>
  <si>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</si>
  <si>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</si>
  <si>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</si>
  <si>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</si>
  <si>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</si>
  <si>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</si>
  <si>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</si>
  <si>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</si>
  <si>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</si>
  <si>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</si>
  <si>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</si>
  <si>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</si>
  <si>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</si>
  <si>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</si>
  <si>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</si>
  <si>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</si>
  <si>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</si>
  <si>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</si>
  <si>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</si>
  <si>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</si>
  <si>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</si>
  <si>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</si>
  <si>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</si>
  <si>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</si>
  <si>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</si>
  <si>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</si>
  <si>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</si>
  <si>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</si>
  <si>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</si>
  <si>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</si>
  <si>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</si>
  <si>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</si>
  <si>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</si>
  <si>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</si>
  <si>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</si>
  <si>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</si>
  <si>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</si>
  <si>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</si>
  <si>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</si>
  <si>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</si>
  <si>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</si>
  <si>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</si>
  <si>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</si>
  <si>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</si>
  <si>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</si>
  <si>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</si>
  <si>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</si>
  <si>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</si>
  <si>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</si>
  <si>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</si>
  <si>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</si>
  <si>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</si>
  <si>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</si>
  <si>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</si>
  <si>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</si>
  <si>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</si>
  <si>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</si>
  <si>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</si>
  <si>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</si>
  <si>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</si>
  <si>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</si>
  <si>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</si>
  <si>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</si>
  <si>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</si>
  <si>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</si>
  <si>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</si>
  <si>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</si>
  <si>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</si>
  <si>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</si>
  <si>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</si>
  <si>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</si>
  <si>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</si>
  <si>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</si>
  <si>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</si>
  <si>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</si>
  <si>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</si>
  <si>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</si>
  <si>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</si>
  <si>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</si>
  <si>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</si>
  <si>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</si>
  <si>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</si>
  <si>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</si>
  <si>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</si>
  <si>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</si>
  <si>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</si>
  <si>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</si>
  <si>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</si>
  <si>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</si>
  <si>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</si>
  <si>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</si>
  <si>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</si>
  <si>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</si>
  <si>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</si>
  <si>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</si>
  <si>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</si>
  <si>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</si>
  <si>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</si>
  <si>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</si>
  <si>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</si>
  <si>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</si>
  <si>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</si>
  <si>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</si>
  <si>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</si>
  <si>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</si>
  <si>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</si>
  <si>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</si>
  <si>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</si>
  <si>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</si>
  <si>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</si>
  <si>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</si>
  <si>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</si>
  <si>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</si>
  <si>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</si>
  <si>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</si>
  <si>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</si>
  <si>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</si>
  <si>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</si>
  <si>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</si>
  <si>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</si>
  <si>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</si>
  <si>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</si>
  <si>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</si>
  <si>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</si>
  <si>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</si>
  <si>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</si>
  <si>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</si>
  <si>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</si>
  <si>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</si>
  <si>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</si>
  <si>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</si>
  <si>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</si>
  <si>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</si>
  <si>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</si>
  <si>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</si>
  <si>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</si>
  <si>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</si>
  <si>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</si>
  <si>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</si>
  <si>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</si>
  <si>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</si>
  <si>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</si>
  <si>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</si>
  <si>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</si>
  <si>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</si>
  <si>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</si>
  <si>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</si>
  <si>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</si>
  <si>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</si>
  <si>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</si>
  <si>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</si>
  <si>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</si>
  <si>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</si>
  <si>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</si>
  <si>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</si>
  <si>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</si>
  <si>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</si>
  <si>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</si>
  <si>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</si>
  <si>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</si>
  <si>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</si>
  <si>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</si>
  <si>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</si>
  <si>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</si>
  <si>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</si>
  <si>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</si>
  <si>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</si>
  <si>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</si>
  <si>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</si>
  <si>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</si>
  <si>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</si>
  <si>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</si>
  <si>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</si>
  <si>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</si>
  <si>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</si>
  <si>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</si>
  <si>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</si>
  <si>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</si>
  <si>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</si>
  <si>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</si>
  <si>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</si>
  <si>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</si>
  <si>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</si>
  <si>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</si>
  <si>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</si>
  <si>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</si>
  <si>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</si>
  <si>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</si>
  <si>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</si>
  <si>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</si>
  <si>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</si>
  <si>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</si>
  <si>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</si>
  <si>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</si>
  <si>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</si>
  <si>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</si>
  <si>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</si>
  <si>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</si>
  <si>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</si>
  <si>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</si>
  <si>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</si>
  <si>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</si>
  <si>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</si>
  <si>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</si>
  <si>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</si>
  <si>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</si>
  <si>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</si>
  <si>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</si>
  <si>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</si>
  <si>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</si>
  <si>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</si>
  <si>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</si>
  <si>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</si>
  <si>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</si>
  <si>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</si>
  <si>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</si>
  <si>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</si>
  <si>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</si>
  <si>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</si>
  <si>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</si>
  <si>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</si>
  <si>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</si>
  <si>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</si>
  <si>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</si>
  <si>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</si>
  <si>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</si>
  <si>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</si>
  <si>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</si>
  <si>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</si>
  <si>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</si>
  <si>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</si>
  <si>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</si>
  <si>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</si>
  <si>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</si>
  <si>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</si>
  <si>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</si>
  <si>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</si>
  <si>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</si>
  <si>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</si>
  <si>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</si>
  <si>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</si>
  <si>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</si>
  <si>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</si>
  <si>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</si>
  <si>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</si>
  <si>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</si>
  <si>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</si>
  <si>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</si>
  <si>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</si>
  <si>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</si>
  <si>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</si>
  <si>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</si>
  <si>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</si>
  <si>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</si>
  <si>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</si>
  <si>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</si>
  <si>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</si>
  <si>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</si>
  <si>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</si>
  <si>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</si>
  <si>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</si>
  <si>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</si>
  <si>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</si>
  <si>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</si>
  <si>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</si>
  <si>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</si>
  <si>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</si>
  <si>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</si>
  <si>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</si>
  <si>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</si>
  <si>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</si>
  <si>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</si>
  <si>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</si>
  <si>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</si>
  <si>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</si>
  <si>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</si>
  <si>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</si>
  <si>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</si>
  <si>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</si>
  <si>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</si>
  <si>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</si>
  <si>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</si>
  <si>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</si>
  <si>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</si>
  <si>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</si>
  <si>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</si>
  <si>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</si>
  <si>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</si>
  <si>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</si>
  <si>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</si>
  <si>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</si>
  <si>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</si>
  <si>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</si>
  <si>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</si>
  <si>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</si>
  <si>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</si>
  <si>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</si>
  <si>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</si>
  <si>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</si>
  <si>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</si>
  <si>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</si>
  <si>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</si>
  <si>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</si>
  <si>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</si>
  <si>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</si>
  <si>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</si>
  <si>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</si>
  <si>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</si>
  <si>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</si>
  <si>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</si>
  <si>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</si>
  <si>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</si>
  <si>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</si>
  <si>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</si>
  <si>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</si>
  <si>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</si>
  <si>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</si>
  <si>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</si>
  <si>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</si>
  <si>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</si>
  <si>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</si>
  <si>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</si>
  <si>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</si>
  <si>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</si>
  <si>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</si>
  <si>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</si>
  <si>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</si>
  <si>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</si>
  <si>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</si>
  <si>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</si>
  <si>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</si>
  <si>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</si>
  <si>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</si>
  <si>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</si>
  <si>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</si>
  <si>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</si>
  <si>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</si>
  <si>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</si>
  <si>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</si>
  <si>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</si>
  <si>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</si>
  <si>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</si>
  <si>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</si>
  <si>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</si>
  <si>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</si>
  <si>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</si>
  <si>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</si>
  <si>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</si>
  <si>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</si>
  <si>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</si>
  <si>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</si>
  <si>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</si>
  <si>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</si>
  <si>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</si>
  <si>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</si>
  <si>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</si>
  <si>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</si>
  <si>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</si>
  <si>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</si>
  <si>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</si>
  <si>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</si>
  <si>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</si>
  <si>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</si>
  <si>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</si>
  <si>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</si>
  <si>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</si>
  <si>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</si>
  <si>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</si>
  <si>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</si>
  <si>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</si>
  <si>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</si>
  <si>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</si>
  <si>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</si>
  <si>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</si>
  <si>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</si>
  <si>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</si>
  <si>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</si>
  <si>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</si>
  <si>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</si>
  <si>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</si>
  <si>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</si>
  <si>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</si>
  <si>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</si>
  <si>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</si>
  <si>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</si>
  <si>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</si>
  <si>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</si>
  <si>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</si>
  <si>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</si>
  <si>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</si>
  <si>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</si>
  <si>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</si>
  <si>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</si>
  <si>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</si>
  <si>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</si>
  <si>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</si>
  <si>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</si>
  <si>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</si>
  <si>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</si>
  <si>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</si>
  <si>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</si>
  <si>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</si>
  <si>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</si>
  <si>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</si>
  <si>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</si>
  <si>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</si>
  <si>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</si>
  <si>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</si>
  <si>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</si>
  <si>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</si>
  <si>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</si>
  <si>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</si>
  <si>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</si>
  <si>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</si>
  <si>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</si>
  <si>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</si>
  <si>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</si>
  <si>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</si>
  <si>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</si>
  <si>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</si>
  <si>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</si>
  <si>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</si>
  <si>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</si>
  <si>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</si>
  <si>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</si>
  <si>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</si>
  <si>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</si>
  <si>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</si>
  <si>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</si>
  <si>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</si>
  <si>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</si>
  <si>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</si>
  <si>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</si>
  <si>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</si>
  <si>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</si>
  <si>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</si>
  <si>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</si>
  <si>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</si>
  <si>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</si>
  <si>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</si>
  <si>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</si>
  <si>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</si>
  <si>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</si>
  <si>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</si>
  <si>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</si>
  <si>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</si>
  <si>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</si>
  <si>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</si>
  <si>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</si>
  <si>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</si>
  <si>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</si>
  <si>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</si>
  <si>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</si>
  <si>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</si>
  <si>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</si>
  <si>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</si>
  <si>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</si>
  <si>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</si>
  <si>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</si>
  <si>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</si>
  <si>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</si>
  <si>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</si>
  <si>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</si>
  <si>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</si>
  <si>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</si>
  <si>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</si>
  <si>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</si>
  <si>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</si>
  <si>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</si>
  <si>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</si>
  <si>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</si>
  <si>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</si>
  <si>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</si>
  <si>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</si>
  <si>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</si>
  <si>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</si>
  <si>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</si>
  <si>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</si>
  <si>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</si>
  <si>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</si>
  <si>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</si>
  <si>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</si>
  <si>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</si>
  <si>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</si>
  <si>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</si>
  <si>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</si>
  <si>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</si>
  <si>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</si>
  <si>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</si>
  <si>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</si>
  <si>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</si>
  <si>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</si>
  <si>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</si>
  <si>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</si>
  <si>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</si>
  <si>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</si>
  <si>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</si>
  <si>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</si>
  <si>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</si>
  <si>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</si>
  <si>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</si>
  <si>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</si>
  <si>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</si>
  <si>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</si>
  <si>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</si>
  <si>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</si>
  <si>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</si>
  <si>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</si>
  <si>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</si>
  <si>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</si>
  <si>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</si>
  <si>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</si>
  <si>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</si>
  <si>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</si>
  <si>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</si>
  <si>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</si>
  <si>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</si>
  <si>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</si>
  <si>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</si>
  <si>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</si>
  <si>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</si>
  <si>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</si>
  <si>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</si>
  <si>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</si>
  <si>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</si>
  <si>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</si>
  <si>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</si>
  <si>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</si>
  <si>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</si>
  <si>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</si>
  <si>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</si>
  <si>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</si>
  <si>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</si>
  <si>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</si>
  <si>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</si>
  <si>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</si>
  <si>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</si>
  <si>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</si>
  <si>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</si>
  <si>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</si>
  <si>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</si>
  <si>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</si>
  <si>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</si>
  <si>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</si>
  <si>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</si>
  <si>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</si>
  <si>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</si>
  <si>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</si>
  <si>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</si>
  <si>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</si>
  <si>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</si>
  <si>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</si>
  <si>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</si>
  <si>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</si>
  <si>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</si>
  <si>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</si>
  <si>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</si>
  <si>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</si>
  <si>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</si>
  <si>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</si>
  <si>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</si>
  <si>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</si>
  <si>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</si>
  <si>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</si>
  <si>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</si>
  <si>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</si>
  <si>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</si>
  <si>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</si>
  <si>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</si>
  <si>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</si>
  <si>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</si>
  <si>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</si>
  <si>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</si>
  <si>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</si>
  <si>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</si>
  <si>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</si>
  <si>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</si>
  <si>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</si>
  <si>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</si>
  <si>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</si>
  <si>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</si>
  <si>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</si>
  <si>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</si>
  <si>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</si>
  <si>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</si>
  <si>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</si>
  <si>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</si>
  <si>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</si>
  <si>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</si>
  <si>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</si>
  <si>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</si>
  <si>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</si>
  <si>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</si>
  <si>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</si>
  <si>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</si>
  <si>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</si>
  <si>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</si>
  <si>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</si>
  <si>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</si>
  <si>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</si>
  <si>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</si>
  <si>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</si>
  <si>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</si>
  <si>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</si>
  <si>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</si>
  <si>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</si>
  <si>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</si>
  <si>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</si>
  <si>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</si>
  <si>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</si>
  <si>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</si>
  <si>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</si>
  <si>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</si>
  <si>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</si>
  <si>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</si>
  <si>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</si>
  <si>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</si>
  <si>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</si>
  <si>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</si>
  <si>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</si>
  <si>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</si>
  <si>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</si>
  <si>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</si>
  <si>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</si>
  <si>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</si>
  <si>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</si>
  <si>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</si>
  <si>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</si>
  <si>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</si>
  <si>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</si>
  <si>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</si>
  <si>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</si>
  <si>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</si>
  <si>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</si>
  <si>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</si>
  <si>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</si>
  <si>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</si>
  <si>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</si>
  <si>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</si>
  <si>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</si>
  <si>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</si>
  <si>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</si>
  <si>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</si>
  <si>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</si>
  <si>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</si>
  <si>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</si>
  <si>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</si>
  <si>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</si>
  <si>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</si>
  <si>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</si>
  <si>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</si>
  <si>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</si>
  <si>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</si>
  <si>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</si>
  <si>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</si>
  <si>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</si>
  <si>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</si>
  <si>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</si>
  <si>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</si>
  <si>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</si>
  <si>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</si>
  <si>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</si>
  <si>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</si>
  <si>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</si>
  <si>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</si>
  <si>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</si>
  <si>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</si>
  <si>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</si>
  <si>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</si>
  <si>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</si>
  <si>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</si>
  <si>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</si>
  <si>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</si>
  <si>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</si>
  <si>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</si>
  <si>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</si>
  <si>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</si>
  <si>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</si>
  <si>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</si>
  <si>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</si>
  <si>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</si>
  <si>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</si>
  <si>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</si>
  <si>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</si>
  <si>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</si>
  <si>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</si>
  <si>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</si>
  <si>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</si>
  <si>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</si>
  <si>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</si>
  <si>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</si>
  <si>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</si>
  <si>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</si>
  <si>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</si>
  <si>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</si>
  <si>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</si>
  <si>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</si>
  <si>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</si>
  <si>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</si>
  <si>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</si>
  <si>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</si>
  <si>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</si>
  <si>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</si>
  <si>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</si>
  <si>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</si>
  <si>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</si>
  <si>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</si>
  <si>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</si>
  <si>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</si>
  <si>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</si>
  <si>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</si>
  <si>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</si>
  <si>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</si>
  <si>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</si>
  <si>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</si>
  <si>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</si>
  <si>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</si>
  <si>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</si>
  <si>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</si>
  <si>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</si>
  <si>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</si>
  <si>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</si>
  <si>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</si>
  <si>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</si>
  <si>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</si>
  <si>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</si>
  <si>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</si>
  <si>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</si>
  <si>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</si>
  <si>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</si>
  <si>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</si>
  <si>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</si>
  <si>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</si>
  <si>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</si>
  <si>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</si>
  <si>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</si>
  <si>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</si>
  <si>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</si>
  <si>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</si>
  <si>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</si>
  <si>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</si>
  <si>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</si>
  <si>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</si>
  <si>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</si>
  <si>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</si>
  <si>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</si>
  <si>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</si>
  <si>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</si>
  <si>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</si>
  <si>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</si>
  <si>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</si>
  <si>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</si>
  <si>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</si>
  <si>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</si>
  <si>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</si>
  <si>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</si>
  <si>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</si>
  <si>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</si>
  <si>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</si>
  <si>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</si>
  <si>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</si>
  <si>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</si>
  <si>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</si>
  <si>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</si>
  <si>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</si>
  <si>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</si>
  <si>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</si>
  <si>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</si>
  <si>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</si>
  <si>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</si>
  <si>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</si>
  <si>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</si>
  <si>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</si>
  <si>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</si>
  <si>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</si>
  <si>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</si>
  <si>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</si>
  <si>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</si>
  <si>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</si>
  <si>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</si>
  <si>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</si>
  <si>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</si>
  <si>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</si>
  <si>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</si>
  <si>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</si>
  <si>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</si>
  <si>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</si>
  <si>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</si>
  <si>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</si>
  <si>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</si>
  <si>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</si>
  <si>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</si>
  <si>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</si>
  <si>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</si>
  <si>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</si>
  <si>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</si>
  <si>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</si>
  <si>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</si>
  <si>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</si>
  <si>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</si>
  <si>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</si>
  <si>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</si>
  <si>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</si>
  <si>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</si>
  <si>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</si>
  <si>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</si>
  <si>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</si>
  <si>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</si>
  <si>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</si>
  <si>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</si>
  <si>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</si>
  <si>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</si>
  <si>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</si>
  <si>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</si>
  <si>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</si>
  <si>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</si>
  <si>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</si>
  <si>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</si>
  <si>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</si>
  <si>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</si>
  <si>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</si>
  <si>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</si>
  <si>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</si>
  <si>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</si>
  <si>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</si>
  <si>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</si>
  <si>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</si>
  <si>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</si>
  <si>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</si>
  <si>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</si>
  <si>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</si>
  <si>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</si>
  <si>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</si>
  <si>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</si>
  <si>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</si>
  <si>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</si>
  <si>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</si>
  <si>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</si>
  <si>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</si>
  <si>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</si>
  <si>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</si>
  <si>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</si>
  <si>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</si>
  <si>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</si>
  <si>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</si>
  <si>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</si>
  <si>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</si>
  <si>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</si>
  <si>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</si>
  <si>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</si>
  <si>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</si>
  <si>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</si>
  <si>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</si>
  <si>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</si>
  <si>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</si>
  <si>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</si>
  <si>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</si>
  <si>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</si>
  <si>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</si>
  <si>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</si>
  <si>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</si>
  <si>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</si>
  <si>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</si>
  <si>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</si>
  <si>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</si>
  <si>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</si>
  <si>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</si>
  <si>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</si>
  <si>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</si>
  <si>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</si>
  <si>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</si>
  <si>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</si>
  <si>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</si>
  <si>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</si>
  <si>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</si>
  <si>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</si>
  <si>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</si>
  <si>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</si>
  <si>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</si>
  <si>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</si>
  <si>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</si>
  <si>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</si>
  <si>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</si>
  <si>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</si>
  <si>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</si>
  <si>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</si>
  <si>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</si>
  <si>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</si>
  <si>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</si>
  <si>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</si>
  <si>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</si>
  <si>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</si>
  <si>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</si>
  <si>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</si>
  <si>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</si>
  <si>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</si>
  <si>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</si>
  <si>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</si>
  <si>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</si>
  <si>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</si>
  <si>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</si>
  <si>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</si>
  <si>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</si>
  <si>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</si>
  <si>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</si>
  <si>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</si>
  <si>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</si>
  <si>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</si>
  <si>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</si>
  <si>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</si>
  <si>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</si>
  <si>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</si>
  <si>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</si>
  <si>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</si>
  <si>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</si>
  <si>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</si>
  <si>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</si>
  <si>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</si>
  <si>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</si>
  <si>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</si>
  <si>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</si>
  <si>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</si>
  <si>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</si>
  <si>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</si>
  <si>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</si>
  <si>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</si>
  <si>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</si>
  <si>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</si>
  <si>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</si>
  <si>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</si>
  <si>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</si>
  <si>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</si>
  <si>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</si>
  <si>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</si>
  <si>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</si>
  <si>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</si>
  <si>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</si>
  <si>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</si>
  <si>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</si>
  <si>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</si>
  <si>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</si>
  <si>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</si>
  <si>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</si>
  <si>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</si>
  <si>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</si>
  <si>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</si>
  <si>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</si>
  <si>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</si>
  <si>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</si>
  <si>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</si>
  <si>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</si>
  <si>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</si>
  <si>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</si>
  <si>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</si>
  <si>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</si>
  <si>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</si>
  <si>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</si>
  <si>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</si>
  <si>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</si>
  <si>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</si>
  <si>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</si>
  <si>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</si>
  <si>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</si>
  <si>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</si>
  <si>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</si>
  <si>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</si>
  <si>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</si>
  <si>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</si>
  <si>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</si>
  <si>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</si>
  <si>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</si>
  <si>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</si>
  <si>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</si>
  <si>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</si>
  <si>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</si>
  <si>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</si>
  <si>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</si>
  <si>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</si>
  <si>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</si>
  <si>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</si>
  <si>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</si>
  <si>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</si>
  <si>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</si>
  <si>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</si>
  <si>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</si>
  <si>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</si>
  <si>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</si>
  <si>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</si>
  <si>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</si>
  <si>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</si>
  <si>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</si>
  <si>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</si>
  <si>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</si>
  <si>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</si>
  <si>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</si>
  <si>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</si>
  <si>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</si>
  <si>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</si>
  <si>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</si>
  <si>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</si>
  <si>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</si>
  <si>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</si>
  <si>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</si>
  <si>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</si>
  <si>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</si>
  <si>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</si>
  <si>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</si>
  <si>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</si>
  <si>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</si>
  <si>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</si>
  <si>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</si>
  <si>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</si>
  <si>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</si>
  <si>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</si>
  <si>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</si>
  <si>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</si>
  <si>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</si>
  <si>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</si>
  <si>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</si>
  <si>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</si>
  <si>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</si>
  <si>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</si>
  <si>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</si>
  <si>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</si>
  <si>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</si>
  <si>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</si>
  <si>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</si>
  <si>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</si>
  <si>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</si>
  <si>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</si>
  <si>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</si>
  <si>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</si>
  <si>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</si>
  <si>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</si>
  <si>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</si>
  <si>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</si>
  <si>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</si>
  <si>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</si>
  <si>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</si>
  <si>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</si>
  <si>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</si>
  <si>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</si>
  <si>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</si>
  <si>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</si>
  <si>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</si>
  <si>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</si>
  <si>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</si>
  <si>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</si>
  <si>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</si>
  <si>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</si>
  <si>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</si>
  <si>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</si>
  <si>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</si>
  <si>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</si>
  <si>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</si>
  <si>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</si>
  <si>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</si>
  <si>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</si>
  <si>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</si>
  <si>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</si>
  <si>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</si>
  <si>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</si>
  <si>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</si>
  <si>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</si>
  <si>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</si>
  <si>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</si>
  <si>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</si>
  <si>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</si>
  <si>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</si>
  <si>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</si>
  <si>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</si>
  <si>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</si>
  <si>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</si>
  <si>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</si>
  <si>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</si>
  <si>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</si>
  <si>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</si>
  <si>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</si>
  <si>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</si>
  <si>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</si>
  <si>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</si>
  <si>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</si>
  <si>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</si>
  <si>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</si>
  <si>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</si>
  <si>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</si>
  <si>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</si>
  <si>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</si>
  <si>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</si>
  <si>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</si>
  <si>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</si>
  <si>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</si>
  <si>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</si>
  <si>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</si>
  <si>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</si>
  <si>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</si>
  <si>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</si>
  <si>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</si>
  <si>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</si>
  <si>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</si>
  <si>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</si>
  <si>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</si>
  <si>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</si>
  <si>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</si>
  <si>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</si>
  <si>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</si>
  <si>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</si>
  <si>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</si>
  <si>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</si>
  <si>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</si>
  <si>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</si>
  <si>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</si>
  <si>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</si>
  <si>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</si>
  <si>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</si>
  <si>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</si>
  <si>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</si>
  <si>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</si>
  <si>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</si>
  <si>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</si>
  <si>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</si>
  <si>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</si>
  <si>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</si>
  <si>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</si>
  <si>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</si>
  <si>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</si>
  <si>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</si>
  <si>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</si>
  <si>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</si>
  <si>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</si>
  <si>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</si>
  <si>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</si>
  <si>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</si>
  <si>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</si>
  <si>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</si>
  <si>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</si>
  <si>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</si>
  <si>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</si>
  <si>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</si>
  <si>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</si>
  <si>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</si>
  <si>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</si>
  <si>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</si>
  <si>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</si>
  <si>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</si>
  <si>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</si>
  <si>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</si>
  <si>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</si>
  <si>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</si>
  <si>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</si>
  <si>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</si>
  <si>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</si>
  <si>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</si>
  <si>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</si>
  <si>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</si>
  <si>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</si>
  <si>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</si>
  <si>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</si>
  <si>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</si>
  <si>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</si>
  <si>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</si>
  <si>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</si>
  <si>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</si>
  <si>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</si>
  <si>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</si>
  <si>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</si>
  <si>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</si>
  <si>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</si>
  <si>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</si>
  <si>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</si>
  <si>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</si>
  <si>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</si>
  <si>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</si>
  <si>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</si>
  <si>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</si>
  <si>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</si>
  <si>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</si>
  <si>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</si>
  <si>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</si>
  <si>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</si>
  <si>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</si>
  <si>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</si>
  <si>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</si>
  <si>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</si>
  <si>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</si>
  <si>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</si>
  <si>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</si>
  <si>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</si>
  <si>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</si>
  <si>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</si>
  <si>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</si>
  <si>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</si>
  <si>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</si>
  <si>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</si>
  <si>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</si>
  <si>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</si>
  <si>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</si>
  <si>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</si>
  <si>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</si>
  <si>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</si>
  <si>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</si>
  <si>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</si>
  <si>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</si>
  <si>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</si>
  <si>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</si>
  <si>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</si>
  <si>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</si>
  <si>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</si>
  <si>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</si>
  <si>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</si>
  <si>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</si>
  <si>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</si>
  <si>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</si>
  <si>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</si>
  <si>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</si>
  <si>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</si>
  <si>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</si>
  <si>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</si>
  <si>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</si>
  <si>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</si>
  <si>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</si>
  <si>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</si>
  <si>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</si>
  <si>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</si>
  <si>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</si>
  <si>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</si>
  <si>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</si>
  <si>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</si>
  <si>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</si>
  <si>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</si>
  <si>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</si>
  <si>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</si>
  <si>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</si>
  <si>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</si>
  <si>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</si>
  <si>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</si>
  <si>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</si>
  <si>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</si>
  <si>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</si>
  <si>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</si>
  <si>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</si>
  <si>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</si>
  <si>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</si>
  <si>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</si>
  <si>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</si>
  <si>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</si>
  <si>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</si>
  <si>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</si>
  <si>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</si>
  <si>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</si>
  <si>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</si>
  <si>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</si>
  <si>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</si>
  <si>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</si>
  <si>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</si>
  <si>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</si>
  <si>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</si>
  <si>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</si>
  <si>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</si>
  <si>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</si>
  <si>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</si>
  <si>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</si>
  <si>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</si>
  <si>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</si>
  <si>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</si>
  <si>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</si>
  <si>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</si>
  <si>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</si>
  <si>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</si>
  <si>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</si>
  <si>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</si>
  <si>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</si>
  <si>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</si>
  <si>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</si>
  <si>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</si>
  <si>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</si>
  <si>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</si>
  <si>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</si>
  <si>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</si>
  <si>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</si>
  <si>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</si>
  <si>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</si>
  <si>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</si>
  <si>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</si>
  <si>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</si>
  <si>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</si>
  <si>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</si>
  <si>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</si>
  <si>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</si>
  <si>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</si>
  <si>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</si>
  <si>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</si>
  <si>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</si>
  <si>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</si>
  <si>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</si>
  <si>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</si>
  <si>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</si>
  <si>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</si>
  <si>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</si>
  <si>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</si>
  <si>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</si>
  <si>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</si>
  <si>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</si>
  <si>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</si>
  <si>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</si>
  <si>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</si>
  <si>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</si>
  <si>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</si>
  <si>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</si>
  <si>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</si>
  <si>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</si>
  <si>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</si>
  <si>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</si>
  <si>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</si>
  <si>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</si>
  <si>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</si>
  <si>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</si>
  <si>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</si>
  <si>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</si>
  <si>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</si>
  <si>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</si>
  <si>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</si>
  <si>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</si>
  <si>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</si>
  <si>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</si>
  <si>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</si>
  <si>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</si>
  <si>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</si>
  <si>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</si>
  <si>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</si>
  <si>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</si>
  <si>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</si>
  <si>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</si>
  <si>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</si>
  <si>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</si>
  <si>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</si>
  <si>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</si>
  <si>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</si>
  <si>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</si>
  <si>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</si>
  <si>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</si>
  <si>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</si>
  <si>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</si>
  <si>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</si>
  <si>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</si>
  <si>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</si>
  <si>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</si>
  <si>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</si>
  <si>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</si>
  <si>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</si>
  <si>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</si>
  <si>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</si>
  <si>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</si>
  <si>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</si>
  <si>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</si>
  <si>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</si>
  <si>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</si>
  <si>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</si>
  <si>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</si>
  <si>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</si>
  <si>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</si>
  <si>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</si>
  <si>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</si>
  <si>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</si>
  <si>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</si>
  <si>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</si>
  <si>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</si>
  <si>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</si>
  <si>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</si>
  <si>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</si>
  <si>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</si>
  <si>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</si>
  <si>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</si>
  <si>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</si>
  <si>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</si>
  <si>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</si>
  <si>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</si>
  <si>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</si>
  <si>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</si>
  <si>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</si>
  <si>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</si>
  <si>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</si>
  <si>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</si>
  <si>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</si>
  <si>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</si>
  <si>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</si>
  <si>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</si>
  <si>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</si>
  <si>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</si>
  <si>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</si>
  <si>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</si>
  <si>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</si>
  <si>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</si>
  <si>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</si>
  <si>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</si>
  <si>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</si>
  <si>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</si>
  <si>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</si>
  <si>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</si>
  <si>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</si>
  <si>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</si>
  <si>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</si>
  <si>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</si>
  <si>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</si>
  <si>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</si>
  <si>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</si>
  <si>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</si>
  <si>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</si>
  <si>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</si>
  <si>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</si>
  <si>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</si>
  <si>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</si>
  <si>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</si>
  <si>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</si>
  <si>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</si>
  <si>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</si>
  <si>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</si>
  <si>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</si>
  <si>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</si>
  <si>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</si>
  <si>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</si>
  <si>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</si>
  <si>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</si>
  <si>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</si>
  <si>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</si>
  <si>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</si>
  <si>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</si>
  <si>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</si>
  <si>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</si>
  <si>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</si>
  <si>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</si>
  <si>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</si>
  <si>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</si>
  <si>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</si>
  <si>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</si>
  <si>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</si>
  <si>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</si>
  <si>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</si>
  <si>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</si>
  <si>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</si>
  <si>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</si>
  <si>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</si>
  <si>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</si>
  <si>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</si>
  <si>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</si>
  <si>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</si>
  <si>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</si>
  <si>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</si>
  <si>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</si>
  <si>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</si>
  <si>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</si>
  <si>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</si>
  <si>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</si>
  <si>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</si>
  <si>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</si>
  <si>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</si>
  <si>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</si>
  <si>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</si>
  <si>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</si>
  <si>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</si>
  <si>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</si>
  <si>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</si>
  <si>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</si>
  <si>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</si>
  <si>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</si>
  <si>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</si>
  <si>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</si>
  <si>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</si>
  <si>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</si>
  <si>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</si>
  <si>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</si>
  <si>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</si>
  <si>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</si>
  <si>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</si>
  <si>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</si>
  <si>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</si>
  <si>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</si>
  <si>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</si>
  <si>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</si>
  <si>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</si>
  <si>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</si>
  <si>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</si>
  <si>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</si>
  <si>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</si>
  <si>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</si>
  <si>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</si>
  <si>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</si>
  <si>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</si>
  <si>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</si>
  <si>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</si>
  <si>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</si>
  <si>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</si>
  <si>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</si>
  <si>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</si>
  <si>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</si>
  <si>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</si>
  <si>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</si>
  <si>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</si>
  <si>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</si>
  <si>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</si>
  <si>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</si>
  <si>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</si>
  <si>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</si>
  <si>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</si>
  <si>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</si>
  <si>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</si>
  <si>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</si>
  <si>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</si>
  <si>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</si>
  <si>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</si>
  <si>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</si>
  <si>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</si>
  <si>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</si>
  <si>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</si>
  <si>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</si>
  <si>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</si>
  <si>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</si>
  <si>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</si>
  <si>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</si>
  <si>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</si>
  <si>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</si>
  <si>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</si>
  <si>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</si>
  <si>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</si>
  <si>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</si>
  <si>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</si>
  <si>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</si>
  <si>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</si>
  <si>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</si>
  <si>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</si>
  <si>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</si>
  <si>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</si>
  <si>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</si>
  <si>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</si>
  <si>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</si>
  <si>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</si>
  <si>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</si>
  <si>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</si>
  <si>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</si>
  <si>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</si>
  <si>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</si>
  <si>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</si>
  <si>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</si>
  <si>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</si>
  <si>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</si>
  <si>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</si>
  <si>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</si>
  <si>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</si>
  <si>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</si>
  <si>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</si>
  <si>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</si>
  <si>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</si>
  <si>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</si>
  <si>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</si>
  <si>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</si>
  <si>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</si>
  <si>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</si>
  <si>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</si>
  <si>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</si>
  <si>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</si>
  <si>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</si>
  <si>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</si>
  <si>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</si>
  <si>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</si>
  <si>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</si>
  <si>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</si>
  <si>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</si>
  <si>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</si>
  <si>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</si>
  <si>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</si>
  <si>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</si>
  <si>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</si>
  <si>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</si>
  <si>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</si>
  <si>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</si>
  <si>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</si>
  <si>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</si>
  <si>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</si>
  <si>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</si>
  <si>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</si>
  <si>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</si>
  <si>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</si>
  <si>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</si>
  <si>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</si>
  <si>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</si>
  <si>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</si>
  <si>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</si>
  <si>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</si>
  <si>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</si>
  <si>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</si>
  <si>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</si>
  <si>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</si>
  <si>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</si>
  <si>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</si>
  <si>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</si>
  <si>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</si>
  <si>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</si>
  <si>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</si>
  <si>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</si>
  <si>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</si>
  <si>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</si>
  <si>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</si>
  <si>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</si>
  <si>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</si>
  <si>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</si>
  <si>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</si>
  <si>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</si>
  <si>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</si>
  <si>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</si>
  <si>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</si>
  <si>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</si>
  <si>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</si>
  <si>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</si>
  <si>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</si>
  <si>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</si>
  <si>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</si>
  <si>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</si>
  <si>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</si>
  <si>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</si>
  <si>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</si>
  <si>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</si>
  <si>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</si>
  <si>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</si>
  <si>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</si>
  <si>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</si>
  <si>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</si>
  <si>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</si>
  <si>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</si>
  <si>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</si>
  <si>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</si>
  <si>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</si>
  <si>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</si>
  <si>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</si>
  <si>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</si>
  <si>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</si>
  <si>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</si>
  <si>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</si>
  <si>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</si>
  <si>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</si>
  <si>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</si>
  <si>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</si>
  <si>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</si>
  <si>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</si>
  <si>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</si>
  <si>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</si>
  <si>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</si>
  <si>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</si>
  <si>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</si>
  <si>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</si>
  <si>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</si>
  <si>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</si>
  <si>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</si>
  <si>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</si>
  <si>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</si>
  <si>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</si>
  <si>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</si>
  <si>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</si>
  <si>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</si>
  <si>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</si>
  <si>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</si>
  <si>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</si>
  <si>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</si>
  <si>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</si>
  <si>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</si>
  <si>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</si>
  <si>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</si>
  <si>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</si>
  <si>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</si>
  <si>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</si>
  <si>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</si>
  <si>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</si>
  <si>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</si>
  <si>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</si>
  <si>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</si>
  <si>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</si>
  <si>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</si>
  <si>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</si>
  <si>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</si>
  <si>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</si>
  <si>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</si>
  <si>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</si>
  <si>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</si>
  <si>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</si>
  <si>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</si>
  <si>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</si>
  <si>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</si>
  <si>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</si>
  <si>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</si>
  <si>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</si>
  <si>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</si>
  <si>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</si>
  <si>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</si>
  <si>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</si>
  <si>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</si>
  <si>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</si>
  <si>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</si>
  <si>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</si>
  <si>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</si>
  <si>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</si>
  <si>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</si>
  <si>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</si>
  <si>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</si>
  <si>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</si>
  <si>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</si>
  <si>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</si>
  <si>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</si>
  <si>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</si>
  <si>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</si>
  <si>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</si>
  <si>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</si>
  <si>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</si>
  <si>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</si>
  <si>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</si>
  <si>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</si>
  <si>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</si>
  <si>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</si>
  <si>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</si>
  <si>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</si>
  <si>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</si>
  <si>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</si>
  <si>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</si>
  <si>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</si>
  <si>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</si>
  <si>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</si>
  <si>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</si>
  <si>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</si>
  <si>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</si>
  <si>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</si>
  <si>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</si>
  <si>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</si>
  <si>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</si>
  <si>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</si>
  <si>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</si>
  <si>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</si>
  <si>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</si>
  <si>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</si>
  <si>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</si>
  <si>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</si>
  <si>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</si>
  <si>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</si>
  <si>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</si>
  <si>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</si>
  <si>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</si>
  <si>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</si>
  <si>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</si>
  <si>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</si>
  <si>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</si>
  <si>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</si>
  <si>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</si>
  <si>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</si>
  <si>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</si>
  <si>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</si>
  <si>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</si>
  <si>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</si>
  <si>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</si>
  <si>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</si>
  <si>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</si>
  <si>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</si>
  <si>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</si>
  <si>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</si>
  <si>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</si>
  <si>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</si>
  <si>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</si>
  <si>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</si>
  <si>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</si>
  <si>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</si>
  <si>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</si>
  <si>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</si>
  <si>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</si>
  <si>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</si>
  <si>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</si>
  <si>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</si>
  <si>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</si>
  <si>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</si>
  <si>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</si>
  <si>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</si>
  <si>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</si>
  <si>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</si>
  <si>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</si>
  <si>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</si>
  <si>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</si>
  <si>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</si>
  <si>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</si>
  <si>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</si>
  <si>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</si>
  <si>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</si>
  <si>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</si>
  <si>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</si>
  <si>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</si>
  <si>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</si>
  <si>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</si>
  <si>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</si>
  <si>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</si>
  <si>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</si>
  <si>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</si>
  <si>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</si>
  <si>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</si>
  <si>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</si>
  <si>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</si>
  <si>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</si>
  <si>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</si>
  <si>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</si>
  <si>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</si>
  <si>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</si>
  <si>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</si>
  <si>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</si>
  <si>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</si>
  <si>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</si>
  <si>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</si>
  <si>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</si>
  <si>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</si>
  <si>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</si>
  <si>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</si>
  <si>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</si>
  <si>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</si>
  <si>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</si>
  <si>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</si>
  <si>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</si>
  <si>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</si>
  <si>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</si>
  <si>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</si>
  <si>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</si>
  <si>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</si>
  <si>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</si>
  <si>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</si>
  <si>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</si>
  <si>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</si>
  <si>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</si>
  <si>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</si>
  <si>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</si>
  <si>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</si>
  <si>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</si>
  <si>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</si>
  <si>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</si>
  <si>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</si>
  <si>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</si>
  <si>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</si>
  <si>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</si>
  <si>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</si>
  <si>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</si>
  <si>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</si>
  <si>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</si>
  <si>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</si>
  <si>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</si>
  <si>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</si>
  <si>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</si>
  <si>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</si>
  <si>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</si>
  <si>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</si>
  <si>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</si>
  <si>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</si>
  <si>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</si>
  <si>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</si>
  <si>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</si>
  <si>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</si>
  <si>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</si>
  <si>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</si>
  <si>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</si>
  <si>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</si>
  <si>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</si>
  <si>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</si>
  <si>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</si>
  <si>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</si>
  <si>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</si>
  <si>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</si>
  <si>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</si>
  <si>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</si>
  <si>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</si>
  <si>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</si>
  <si>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</si>
  <si>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</si>
  <si>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</si>
  <si>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</si>
  <si>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</si>
  <si>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</si>
  <si>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</si>
  <si>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</si>
  <si>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</si>
  <si>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</si>
  <si>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</si>
  <si>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</si>
  <si>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</si>
  <si>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</si>
  <si>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</si>
  <si>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</si>
  <si>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</si>
  <si>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</si>
  <si>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</si>
  <si>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</si>
  <si>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</si>
  <si>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</si>
  <si>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</si>
  <si>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</si>
  <si>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</si>
  <si>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</si>
  <si>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</si>
  <si>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</si>
  <si>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</si>
  <si>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</si>
  <si>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</si>
  <si>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</si>
  <si>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</si>
  <si>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</si>
  <si>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</si>
  <si>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</si>
  <si>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</si>
  <si>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</si>
  <si>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</si>
  <si>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</si>
  <si>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</si>
  <si>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</si>
  <si>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</si>
  <si>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</si>
  <si>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</si>
  <si>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</si>
  <si>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</si>
  <si>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</si>
  <si>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</si>
  <si>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</si>
  <si>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</si>
  <si>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</si>
  <si>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</si>
  <si>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</si>
  <si>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</si>
  <si>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</si>
  <si>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</si>
  <si>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</si>
  <si>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</si>
  <si>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</si>
  <si>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</si>
  <si>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</si>
  <si>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</si>
  <si>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</si>
  <si>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</si>
  <si>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</si>
  <si>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</si>
  <si>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</si>
  <si>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</si>
  <si>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</si>
  <si>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</si>
  <si>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</si>
  <si>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</si>
  <si>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</si>
  <si>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</si>
  <si>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</si>
  <si>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</si>
  <si>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</si>
  <si>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</si>
  <si>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</si>
  <si>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</si>
  <si>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</si>
  <si>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</si>
  <si>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</si>
  <si>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</si>
  <si>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</si>
  <si>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</si>
  <si>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</si>
  <si>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</si>
  <si>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</si>
  <si>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</si>
  <si>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</si>
  <si>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</si>
  <si>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</si>
  <si>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</si>
  <si>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</si>
  <si>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</si>
  <si>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</si>
  <si>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</si>
  <si>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</si>
  <si>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</si>
  <si>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</si>
  <si>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</si>
  <si>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</si>
  <si>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</si>
  <si>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</si>
  <si>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</si>
  <si>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</si>
  <si>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</si>
  <si>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</si>
  <si>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</si>
  <si>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</si>
  <si>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</si>
  <si>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</si>
  <si>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</si>
  <si>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</si>
  <si>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</si>
  <si>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</si>
  <si>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</si>
  <si>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</si>
  <si>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</si>
  <si>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</si>
  <si>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</si>
  <si>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</si>
  <si>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</si>
  <si>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</si>
  <si>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</si>
  <si>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</si>
  <si>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</si>
  <si>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</si>
  <si>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</si>
  <si>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</si>
  <si>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</si>
  <si>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</si>
  <si>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</si>
  <si>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</si>
  <si>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</si>
  <si>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</si>
  <si>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</si>
  <si>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</si>
  <si>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</si>
  <si>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</si>
  <si>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</si>
  <si>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</si>
  <si>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</si>
  <si>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</si>
  <si>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</si>
  <si>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</si>
  <si>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</si>
  <si>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</si>
  <si>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</si>
  <si>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</si>
  <si>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</si>
  <si>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</si>
  <si>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</si>
  <si>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</si>
  <si>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</si>
  <si>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</si>
  <si>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</si>
  <si>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</si>
  <si>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</si>
  <si>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</si>
  <si>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</si>
  <si>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</si>
  <si>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</si>
  <si>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</si>
  <si>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</si>
  <si>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</si>
  <si>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</si>
  <si>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</si>
  <si>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</si>
  <si>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</si>
  <si>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</si>
  <si>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</si>
  <si>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</si>
  <si>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</si>
  <si>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</si>
  <si>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</si>
  <si>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</si>
  <si>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</si>
  <si>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</si>
  <si>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</si>
  <si>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</si>
  <si>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</si>
  <si>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</si>
  <si>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</si>
  <si>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</si>
  <si>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</si>
  <si>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</si>
  <si>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</si>
  <si>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</si>
  <si>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</si>
  <si>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</si>
  <si>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</si>
  <si>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</si>
  <si>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</si>
  <si>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</si>
  <si>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</si>
  <si>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</si>
  <si>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</si>
  <si>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</si>
  <si>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</si>
  <si>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</si>
  <si>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</si>
  <si>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</si>
  <si>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</si>
  <si>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</si>
  <si>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</si>
  <si>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</si>
  <si>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</si>
  <si>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</si>
  <si>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</si>
  <si>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</si>
  <si>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</si>
  <si>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</si>
  <si>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</si>
  <si>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</si>
  <si>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</si>
  <si>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</si>
  <si>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</si>
  <si>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</si>
  <si>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</si>
  <si>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</si>
  <si>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</si>
  <si>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</si>
  <si>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</si>
  <si>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</si>
  <si>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</si>
  <si>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</si>
  <si>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</si>
  <si>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</si>
  <si>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</si>
  <si>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</si>
  <si>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</si>
  <si>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</si>
  <si>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</si>
  <si>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</si>
  <si>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</si>
  <si>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</si>
  <si>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</si>
  <si>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</si>
  <si>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</si>
  <si>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</si>
  <si>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</si>
  <si>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</si>
  <si>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</si>
  <si>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</si>
  <si>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</si>
  <si>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</si>
  <si>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</si>
  <si>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</si>
  <si>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</si>
  <si>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</si>
  <si>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</si>
  <si>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</si>
  <si>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</si>
  <si>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</si>
  <si>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</si>
  <si>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</si>
  <si>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</si>
  <si>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</si>
  <si>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</si>
  <si>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</si>
  <si>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</si>
  <si>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</si>
  <si>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</si>
  <si>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</si>
  <si>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</si>
  <si>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</si>
  <si>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</si>
  <si>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</si>
  <si>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</si>
  <si>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</si>
  <si>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</si>
  <si>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</si>
  <si>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</si>
  <si>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</si>
  <si>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</si>
  <si>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</si>
  <si>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</si>
  <si>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</si>
  <si>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</si>
  <si>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</si>
  <si>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</si>
  <si>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</si>
  <si>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</si>
  <si>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</si>
  <si>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</si>
  <si>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</si>
  <si>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</si>
  <si>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</si>
  <si>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</si>
  <si>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</si>
  <si>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</si>
  <si>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</si>
  <si>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</si>
  <si>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</si>
  <si>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</si>
  <si>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</si>
  <si>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</si>
  <si>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</si>
  <si>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</si>
  <si>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</si>
  <si>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</si>
  <si>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</si>
  <si>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</si>
  <si>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</si>
  <si>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</si>
  <si>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</si>
  <si>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</si>
  <si>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</si>
  <si>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</si>
  <si>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</si>
  <si>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</si>
  <si>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</si>
  <si>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</si>
  <si>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</si>
  <si>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</si>
  <si>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</si>
  <si>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</si>
  <si>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</si>
  <si>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</si>
  <si>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</si>
  <si>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</si>
  <si>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</si>
  <si>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</si>
  <si>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</si>
  <si>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</si>
  <si>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</si>
  <si>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</si>
  <si>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</si>
  <si>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</si>
  <si>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</si>
  <si>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</si>
  <si>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</si>
  <si>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</si>
  <si>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</si>
  <si>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</si>
  <si>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</si>
  <si>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</si>
  <si>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</si>
  <si>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</si>
  <si>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</si>
  <si>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</si>
  <si>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</si>
  <si>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</si>
  <si>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</si>
  <si>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</si>
  <si>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</si>
  <si>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</si>
  <si>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</si>
  <si>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</si>
  <si>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</si>
  <si>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</si>
  <si>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</si>
  <si>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</si>
  <si>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</si>
  <si>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</si>
  <si>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</si>
  <si>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</si>
  <si>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</si>
  <si>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</si>
  <si>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</si>
  <si>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</si>
  <si>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</si>
  <si>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</si>
  <si>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</si>
  <si>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</si>
  <si>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</si>
  <si>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</si>
  <si>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</si>
  <si>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</si>
  <si>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</si>
  <si>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</si>
  <si>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</si>
  <si>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</si>
  <si>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</si>
  <si>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</si>
  <si>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</si>
  <si>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</si>
  <si>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</si>
  <si>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</si>
  <si>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</si>
  <si>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</si>
  <si>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</si>
  <si>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</si>
  <si>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</si>
  <si>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</si>
  <si>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</si>
  <si>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</si>
  <si>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</si>
  <si>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</si>
  <si>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</si>
  <si>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</si>
  <si>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</si>
  <si>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</si>
  <si>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</si>
  <si>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</si>
  <si>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</si>
  <si>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</si>
  <si>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</si>
  <si>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</si>
  <si>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</si>
  <si>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</si>
  <si>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</si>
  <si>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</si>
  <si>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</si>
  <si>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</si>
  <si>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</si>
  <si>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</si>
  <si>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</si>
  <si>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</si>
  <si>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</si>
  <si>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</si>
  <si>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</si>
  <si>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</si>
  <si>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</si>
  <si>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</si>
  <si>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</si>
  <si>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</si>
  <si>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</si>
  <si>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</si>
  <si>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</si>
  <si>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</si>
  <si>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</si>
  <si>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</si>
  <si>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</si>
  <si>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</si>
  <si>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</si>
  <si>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</si>
  <si>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</si>
  <si>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</si>
  <si>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</si>
  <si>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</si>
  <si>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</si>
  <si>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</si>
  <si>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</si>
  <si>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</si>
  <si>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</si>
  <si>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</si>
  <si>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</si>
  <si>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</si>
  <si>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</si>
  <si>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</si>
  <si>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</si>
  <si>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</si>
  <si>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</si>
  <si>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</si>
  <si>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</si>
  <si>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</si>
  <si>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</si>
  <si>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</si>
  <si>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</si>
  <si>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</si>
  <si>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</si>
  <si>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</si>
  <si>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</si>
  <si>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</si>
  <si>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</si>
  <si>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</si>
  <si>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</si>
  <si>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</si>
  <si>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</si>
  <si>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</si>
  <si>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</si>
  <si>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</si>
  <si>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</si>
  <si>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</si>
  <si>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</si>
  <si>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</si>
  <si>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</si>
  <si>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</si>
  <si>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</si>
  <si>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</si>
  <si>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</si>
  <si>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</si>
  <si>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</si>
  <si>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</si>
  <si>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</si>
  <si>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</si>
  <si>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</si>
  <si>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</si>
  <si>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</si>
  <si>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</si>
  <si>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</si>
  <si>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</si>
  <si>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</si>
  <si>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</si>
  <si>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</si>
  <si>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</si>
  <si>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</si>
  <si>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</si>
  <si>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</si>
  <si>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</si>
  <si>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</si>
  <si>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</si>
  <si>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</si>
  <si>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</si>
  <si>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</si>
  <si>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</si>
  <si>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</si>
  <si>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</si>
  <si>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</si>
  <si>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</si>
  <si>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</si>
  <si>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</si>
  <si>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</si>
  <si>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</si>
  <si>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</si>
  <si>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</si>
  <si>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</si>
  <si>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</si>
  <si>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</si>
  <si>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</si>
  <si>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</si>
  <si>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</si>
  <si>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</si>
  <si>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</si>
  <si>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</si>
  <si>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</si>
  <si>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</si>
  <si>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</si>
  <si>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</si>
  <si>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</si>
  <si>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</si>
  <si>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</si>
  <si>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</si>
  <si>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</si>
  <si>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</si>
  <si>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</si>
  <si>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</si>
  <si>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</si>
  <si>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</si>
  <si>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</si>
  <si>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</si>
  <si>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</si>
  <si>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</si>
  <si>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</si>
  <si>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</si>
  <si>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</si>
  <si>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</si>
  <si>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</si>
  <si>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</si>
  <si>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</si>
  <si>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</si>
  <si>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</si>
  <si>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</si>
  <si>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</si>
  <si>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</si>
  <si>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</si>
  <si>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</si>
  <si>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</si>
  <si>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</si>
  <si>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</si>
  <si>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</si>
  <si>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</si>
  <si>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</si>
  <si>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</si>
  <si>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</si>
  <si>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</si>
  <si>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</si>
  <si>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</si>
  <si>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</si>
  <si>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</si>
  <si>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</si>
  <si>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</si>
  <si>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</si>
  <si>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</si>
  <si>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</si>
  <si>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</si>
  <si>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</si>
  <si>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</si>
  <si>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</si>
  <si>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</si>
  <si>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</si>
  <si>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</si>
  <si>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</si>
  <si>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</si>
  <si>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</si>
  <si>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</si>
  <si>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</si>
  <si>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</si>
  <si>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</si>
  <si>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</si>
  <si>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</si>
  <si>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</si>
  <si>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</si>
  <si>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</si>
  <si>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</si>
  <si>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</si>
  <si>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</si>
  <si>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</si>
  <si>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</si>
  <si>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</si>
  <si>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</si>
  <si>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</si>
  <si>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</si>
  <si>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</si>
  <si>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</si>
  <si>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</si>
  <si>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</si>
  <si>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</si>
  <si>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</si>
  <si>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</si>
  <si>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</si>
  <si>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</si>
  <si>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</si>
  <si>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</si>
  <si>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</si>
  <si>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</si>
  <si>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</si>
  <si>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</si>
  <si>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</si>
  <si>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</si>
  <si>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</si>
  <si>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</si>
  <si>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</si>
  <si>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</si>
  <si>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</si>
  <si>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</si>
  <si>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</si>
  <si>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</si>
  <si>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</si>
  <si>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</si>
  <si>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</si>
  <si>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</si>
  <si>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</si>
  <si>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</si>
  <si>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</si>
  <si>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</si>
  <si>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</si>
  <si>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</si>
  <si>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</si>
  <si>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</si>
  <si>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</si>
  <si>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</si>
  <si>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</si>
  <si>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</si>
  <si>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</si>
  <si>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</si>
  <si>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</si>
  <si>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</si>
  <si>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</si>
  <si>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</si>
  <si>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</si>
  <si>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</si>
  <si>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</si>
  <si>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</si>
  <si>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</si>
  <si>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</si>
  <si>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</si>
  <si>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</si>
  <si>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</si>
  <si>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</si>
  <si>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</si>
  <si>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</si>
  <si>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</si>
  <si>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</si>
  <si>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</si>
  <si>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</si>
  <si>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</si>
  <si>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</si>
  <si>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</si>
  <si>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</si>
  <si>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</si>
  <si>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</si>
  <si>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</si>
  <si>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</si>
  <si>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</si>
  <si>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</si>
  <si>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</si>
  <si>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</si>
  <si>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</si>
  <si>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</si>
  <si>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</si>
  <si>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</si>
  <si>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</si>
  <si>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</si>
  <si>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</si>
  <si>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</si>
  <si>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</si>
  <si>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</si>
  <si>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</si>
  <si>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</si>
  <si>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</si>
  <si>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</si>
  <si>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</si>
  <si>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</si>
  <si>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</si>
  <si>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</si>
  <si>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</si>
  <si>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</si>
  <si>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</si>
  <si>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</si>
  <si>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</si>
  <si>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</si>
  <si>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</si>
  <si>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</si>
  <si>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</si>
  <si>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</si>
  <si>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</si>
  <si>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</si>
  <si>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</si>
  <si>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</si>
  <si>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</si>
  <si>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</si>
  <si>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</si>
  <si>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</si>
  <si>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</si>
  <si>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</si>
  <si>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</si>
  <si>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</si>
  <si>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</si>
  <si>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</si>
  <si>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</si>
  <si>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</si>
  <si>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</si>
  <si>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</si>
  <si>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</si>
  <si>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</si>
  <si>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</si>
  <si>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</si>
  <si>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</si>
  <si>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</si>
  <si>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</si>
  <si>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</si>
  <si>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</si>
  <si>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</si>
  <si>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</si>
  <si>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</si>
  <si>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</si>
  <si>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</si>
  <si>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</si>
  <si>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</si>
  <si>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</si>
  <si>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</si>
  <si>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</si>
  <si>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</si>
  <si>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</si>
  <si>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</si>
  <si>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</si>
  <si>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</si>
  <si>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</si>
  <si>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</si>
  <si>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</si>
  <si>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</si>
  <si>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</si>
  <si>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</si>
  <si>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</si>
  <si>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</si>
  <si>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</si>
  <si>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</si>
  <si>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</si>
  <si>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</si>
  <si>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</si>
  <si>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</si>
  <si>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</si>
  <si>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</si>
  <si>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</si>
  <si>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</si>
  <si>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</si>
  <si>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</si>
  <si>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</si>
  <si>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</si>
  <si>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</si>
  <si>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</si>
  <si>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</si>
  <si>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</si>
  <si>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</si>
  <si>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</si>
  <si>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</si>
  <si>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</si>
  <si>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</si>
  <si>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</si>
  <si>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</si>
  <si>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</si>
  <si>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</si>
  <si>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</si>
  <si>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</si>
  <si>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</si>
  <si>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</si>
  <si>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</si>
  <si>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</si>
  <si>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</si>
  <si>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</si>
  <si>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</si>
  <si>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</si>
  <si>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</si>
  <si>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</si>
  <si>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</si>
  <si>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</si>
  <si>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</si>
  <si>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</si>
  <si>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</si>
  <si>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</si>
  <si>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</si>
  <si>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</si>
  <si>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</si>
  <si>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</si>
  <si>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</si>
  <si>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</si>
  <si>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</si>
  <si>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</si>
  <si>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</si>
  <si>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</si>
  <si>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</si>
  <si>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</si>
  <si>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</si>
  <si>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</si>
  <si>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</si>
  <si>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</si>
  <si>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</si>
  <si>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</si>
  <si>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</si>
  <si>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</si>
  <si>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</si>
  <si>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</si>
  <si>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</si>
  <si>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</si>
  <si>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</si>
  <si>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</si>
  <si>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</si>
  <si>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</si>
  <si>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</si>
  <si>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</si>
  <si>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</si>
  <si>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</si>
  <si>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</si>
  <si>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</si>
  <si>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</si>
  <si>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</si>
  <si>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</si>
  <si>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</si>
  <si>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</si>
  <si>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</si>
  <si>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</si>
  <si>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</si>
  <si>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</si>
  <si>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</si>
  <si>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</si>
  <si>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</si>
  <si>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</si>
  <si>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</si>
  <si>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</si>
  <si>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</si>
  <si>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</si>
  <si>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</si>
  <si>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</si>
  <si>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</si>
  <si>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</si>
  <si>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</si>
  <si>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</si>
  <si>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</si>
  <si>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</si>
  <si>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</si>
  <si>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</si>
  <si>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</si>
  <si>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</si>
  <si>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</si>
  <si>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</si>
  <si>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</si>
  <si>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</si>
  <si>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</si>
  <si>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</si>
  <si>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</si>
  <si>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</si>
  <si>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</si>
  <si>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</si>
  <si>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</si>
  <si>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</si>
  <si>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</si>
  <si>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</si>
  <si>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</si>
  <si>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</si>
  <si>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</si>
  <si>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</si>
  <si>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</si>
  <si>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</si>
  <si>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</si>
  <si>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</si>
  <si>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</si>
  <si>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</si>
  <si>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</si>
  <si>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</si>
  <si>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</si>
  <si>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</si>
  <si>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</si>
  <si>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</si>
  <si>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</si>
  <si>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</si>
  <si>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</si>
  <si>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</si>
  <si>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</si>
  <si>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</si>
  <si>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</si>
  <si>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</si>
  <si>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</si>
  <si>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</si>
  <si>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</si>
  <si>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</si>
  <si>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</si>
  <si>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</si>
  <si>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</si>
  <si>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</si>
  <si>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</si>
  <si>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</si>
  <si>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</si>
  <si>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</si>
  <si>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</si>
  <si>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</si>
  <si>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</si>
  <si>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</si>
  <si>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</si>
  <si>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</si>
  <si>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</si>
  <si>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</si>
  <si>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</si>
  <si>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</si>
  <si>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</si>
  <si>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</si>
  <si>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</si>
  <si>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</si>
  <si>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</si>
  <si>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</si>
  <si>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</si>
  <si>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</si>
  <si>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</si>
  <si>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</si>
  <si>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</si>
  <si>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</si>
  <si>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</si>
  <si>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</si>
  <si>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</si>
  <si>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</si>
  <si>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</si>
  <si>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</si>
  <si>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</si>
  <si>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</si>
  <si>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</si>
  <si>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</si>
  <si>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</si>
  <si>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</si>
  <si>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</si>
  <si>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</si>
  <si>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</si>
  <si>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</si>
  <si>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</si>
  <si>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</si>
  <si>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</si>
  <si>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</si>
  <si>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</si>
  <si>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</si>
  <si>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</si>
  <si>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</si>
  <si>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</si>
  <si>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</si>
  <si>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</si>
  <si>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</si>
  <si>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</si>
  <si>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</si>
  <si>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</si>
  <si>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</si>
  <si>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</si>
  <si>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</si>
  <si>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</si>
  <si>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</si>
  <si>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</si>
  <si>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</si>
  <si>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</si>
  <si>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</si>
  <si>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</si>
  <si>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</si>
  <si>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</si>
  <si>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</si>
  <si>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</si>
  <si>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</si>
  <si>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</si>
  <si>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</si>
  <si>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</si>
  <si>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</si>
  <si>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</si>
  <si>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</si>
  <si>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</si>
  <si>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</si>
  <si>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</si>
  <si>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</si>
  <si>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</si>
  <si>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</si>
  <si>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</si>
  <si>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</si>
  <si>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</si>
  <si>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</si>
  <si>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</si>
  <si>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</si>
  <si>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</si>
  <si>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</si>
  <si>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</si>
  <si>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</si>
  <si>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</si>
  <si>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</si>
  <si>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</si>
  <si>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</si>
  <si>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</si>
  <si>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</si>
  <si>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</si>
  <si>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</si>
  <si>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</si>
  <si>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</si>
  <si>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</si>
  <si>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</si>
  <si>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</si>
  <si>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</si>
  <si>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</si>
  <si>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</si>
  <si>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</si>
  <si>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</si>
  <si>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</si>
  <si>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</si>
  <si>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</si>
  <si>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</si>
  <si>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</si>
  <si>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</si>
  <si>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</si>
  <si>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</si>
  <si>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</si>
  <si>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</si>
  <si>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</si>
  <si>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</si>
  <si>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</si>
  <si>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</si>
  <si>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</si>
  <si>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</si>
  <si>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</si>
  <si>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</si>
  <si>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</si>
  <si>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</si>
  <si>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</si>
  <si>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</si>
  <si>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</si>
  <si>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</si>
  <si>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</si>
  <si>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</si>
  <si>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</si>
  <si>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</si>
  <si>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</si>
  <si>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</si>
  <si>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</si>
  <si>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</si>
  <si>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</si>
  <si>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</si>
  <si>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</si>
  <si>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</si>
  <si>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</si>
  <si>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</si>
  <si>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</si>
  <si>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</si>
  <si>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</si>
  <si>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</si>
  <si>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</si>
  <si>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</si>
  <si>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</si>
  <si>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</si>
  <si>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</si>
  <si>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</si>
  <si>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</si>
  <si>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</si>
  <si>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</si>
  <si>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</si>
  <si>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</si>
  <si>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</si>
  <si>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</si>
  <si>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</si>
  <si>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</si>
  <si>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</si>
  <si>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</si>
  <si>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</si>
  <si>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</si>
  <si>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</si>
  <si>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</si>
  <si>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</si>
  <si>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</si>
  <si>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</si>
  <si>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</si>
  <si>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</si>
  <si>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</si>
  <si>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</si>
  <si>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</si>
  <si>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</si>
  <si>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</si>
  <si>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</si>
  <si>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</si>
  <si>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</si>
  <si>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</si>
  <si>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</si>
  <si>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</si>
  <si>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</si>
  <si>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</si>
  <si>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</si>
  <si>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</si>
  <si>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</si>
  <si>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</si>
  <si>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</si>
  <si>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</si>
  <si>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</si>
  <si>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</si>
  <si>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</si>
  <si>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</si>
  <si>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</si>
  <si>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</si>
  <si>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</si>
  <si>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</si>
  <si>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</si>
  <si>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</si>
  <si>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</si>
  <si>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</si>
  <si>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</si>
  <si>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</si>
  <si>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</si>
  <si>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</si>
  <si>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</si>
  <si>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</si>
  <si>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</si>
  <si>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</si>
  <si>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</si>
  <si>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</si>
  <si>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</si>
  <si>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</si>
  <si>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</si>
  <si>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</si>
  <si>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</si>
  <si>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</si>
  <si>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</si>
  <si>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</si>
  <si>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</si>
  <si>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</si>
  <si>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</si>
  <si>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</si>
  <si>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</si>
  <si>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</si>
  <si>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</si>
  <si>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</si>
  <si>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</si>
  <si>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</si>
  <si>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</si>
  <si>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</si>
  <si>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</si>
  <si>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</si>
  <si>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</si>
  <si>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</si>
  <si>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</si>
  <si>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</si>
  <si>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</si>
  <si>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</si>
  <si>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</si>
  <si>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</si>
  <si>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</si>
  <si>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</si>
  <si>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</si>
  <si>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</si>
  <si>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</si>
  <si>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</si>
  <si>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</si>
  <si>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</si>
  <si>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</si>
  <si>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</si>
  <si>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</si>
  <si>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</si>
  <si>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</si>
  <si>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</si>
  <si>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</si>
  <si>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</si>
  <si>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</si>
  <si>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</si>
  <si>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</si>
  <si>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</si>
  <si>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</si>
  <si>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</si>
  <si>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</si>
  <si>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</si>
  <si>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</si>
  <si>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</si>
  <si>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</si>
  <si>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</si>
  <si>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</si>
  <si>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</si>
  <si>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</si>
  <si>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</si>
  <si>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</si>
  <si>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</si>
  <si>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</si>
  <si>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</si>
  <si>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</si>
  <si>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</si>
  <si>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</si>
  <si>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</si>
  <si>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</si>
  <si>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</si>
  <si>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</si>
  <si>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</si>
  <si>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</si>
  <si>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</si>
  <si>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</si>
  <si>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</si>
  <si>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</si>
  <si>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</si>
  <si>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</si>
  <si>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</si>
  <si>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</si>
  <si>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</si>
  <si>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</si>
  <si>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</si>
  <si>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</si>
  <si>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</si>
  <si>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</si>
  <si>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</si>
  <si>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</si>
  <si>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</si>
  <si>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</si>
  <si>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</si>
  <si>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</si>
  <si>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</si>
  <si>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</si>
  <si>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</si>
  <si>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</si>
  <si>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</si>
  <si>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</si>
  <si>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</si>
  <si>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</si>
  <si>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</si>
  <si>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</si>
  <si>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</si>
  <si>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</si>
  <si>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</si>
  <si>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</si>
  <si>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</si>
  <si>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</si>
  <si>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</si>
  <si>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</si>
  <si>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</si>
  <si>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</si>
  <si>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</si>
  <si>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</si>
  <si>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</si>
  <si>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</si>
  <si>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</si>
  <si>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</si>
  <si>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</si>
  <si>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</si>
  <si>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</si>
  <si>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</si>
  <si>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</si>
  <si>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</si>
  <si>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</si>
  <si>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</si>
  <si>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</si>
  <si>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</si>
  <si>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</si>
  <si>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</si>
  <si>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</si>
  <si>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</si>
  <si>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</si>
  <si>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</si>
  <si>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</si>
  <si>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</si>
  <si>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</si>
  <si>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</si>
  <si>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</si>
  <si>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</si>
  <si>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</si>
  <si>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</si>
  <si>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</si>
  <si>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</si>
  <si>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</si>
  <si>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</si>
  <si>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</si>
  <si>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</si>
  <si>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</si>
  <si>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</si>
  <si>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</si>
  <si>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</si>
  <si>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</si>
  <si>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</si>
  <si>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</si>
  <si>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</si>
  <si>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</si>
  <si>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</si>
  <si>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</si>
  <si>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</si>
  <si>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</si>
  <si>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</si>
  <si>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</si>
  <si>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</si>
  <si>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</si>
  <si>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</si>
  <si>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</si>
  <si>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</si>
  <si>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</si>
  <si>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</si>
  <si>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</si>
  <si>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</si>
  <si>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</si>
  <si>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</si>
  <si>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</si>
  <si>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</si>
  <si>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</si>
  <si>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</si>
  <si>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</si>
  <si>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</si>
  <si>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</si>
  <si>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</si>
  <si>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</si>
  <si>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</si>
  <si>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</si>
  <si>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</si>
  <si>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</si>
  <si>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</si>
  <si>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</si>
  <si>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</si>
  <si>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</si>
  <si>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</si>
  <si>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</si>
  <si>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</si>
  <si>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</si>
  <si>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</si>
  <si>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</si>
  <si>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</si>
  <si>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</si>
  <si>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</si>
  <si>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</si>
  <si>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</si>
  <si>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</si>
  <si>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</si>
  <si>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</si>
  <si>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</si>
  <si>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</si>
  <si>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</si>
  <si>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</si>
  <si>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</si>
  <si>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</si>
  <si>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</si>
  <si>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</si>
  <si>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</si>
  <si>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</si>
  <si>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</si>
  <si>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</si>
  <si>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</si>
  <si>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</si>
  <si>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</si>
  <si>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</si>
  <si>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</si>
  <si>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</si>
  <si>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</si>
  <si>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</si>
  <si>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</si>
  <si>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</si>
  <si>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</si>
  <si>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</si>
  <si>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</si>
  <si>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</si>
  <si>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</si>
  <si>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</si>
  <si>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</si>
  <si>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</si>
  <si>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</si>
  <si>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</si>
  <si>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</si>
  <si>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</si>
  <si>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</si>
  <si>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</si>
  <si>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</si>
  <si>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</si>
  <si>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</si>
  <si>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</si>
  <si>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</si>
  <si>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</si>
  <si>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</si>
  <si>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</si>
  <si>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</si>
  <si>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</si>
  <si>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</si>
  <si>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</si>
  <si>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</si>
  <si>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</si>
  <si>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</si>
  <si>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</si>
  <si>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</si>
  <si>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</si>
  <si>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</si>
  <si>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</si>
  <si>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</si>
  <si>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</si>
  <si>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</si>
  <si>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</si>
  <si>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</si>
  <si>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</si>
  <si>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</si>
  <si>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</si>
  <si>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</si>
  <si>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</si>
  <si>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</si>
  <si>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</si>
  <si>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</si>
  <si>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</si>
  <si>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</si>
  <si>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</si>
  <si>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</si>
  <si>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</si>
  <si>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</si>
  <si>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</si>
  <si>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</si>
  <si>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</si>
  <si>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</si>
  <si>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</si>
  <si>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</si>
  <si>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</si>
  <si>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</si>
  <si>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</si>
  <si>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</si>
  <si>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</si>
  <si>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</si>
  <si>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</si>
  <si>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</si>
  <si>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</si>
  <si>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</si>
  <si>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</si>
  <si>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</si>
  <si>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</si>
  <si>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</si>
  <si>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</si>
  <si>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</si>
  <si>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</si>
  <si>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</si>
  <si>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</si>
  <si>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</si>
  <si>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</si>
  <si>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</si>
  <si>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</si>
  <si>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</si>
  <si>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</si>
  <si>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</si>
  <si>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</si>
  <si>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</si>
  <si>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</si>
  <si>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</si>
  <si>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</si>
  <si>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</si>
  <si>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</si>
  <si>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</si>
  <si>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</si>
  <si>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</si>
  <si>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</si>
  <si>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</si>
  <si>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</si>
  <si>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</si>
  <si>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</si>
  <si>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</si>
  <si>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</si>
  <si>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</si>
  <si>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</si>
  <si>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</si>
  <si>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</si>
  <si>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</si>
  <si>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</si>
  <si>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</si>
  <si>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</si>
  <si>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</si>
  <si>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</si>
  <si>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</si>
  <si>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</si>
  <si>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</si>
  <si>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</si>
  <si>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</si>
  <si>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</si>
  <si>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</si>
  <si>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</si>
  <si>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</si>
  <si>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</si>
  <si>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</si>
  <si>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</si>
  <si>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</si>
  <si>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</si>
  <si>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</si>
  <si>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</si>
  <si>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</si>
  <si>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</si>
  <si>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</si>
  <si>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</si>
  <si>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</si>
  <si>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</si>
  <si>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</si>
  <si>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</si>
  <si>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</si>
  <si>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</si>
  <si>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</si>
  <si>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</si>
  <si>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</si>
  <si>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</si>
  <si>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</si>
  <si>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</si>
  <si>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</si>
  <si>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</si>
  <si>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</si>
  <si>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</si>
  <si>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</si>
  <si>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</si>
  <si>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</si>
  <si>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</si>
  <si>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</si>
  <si>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</si>
  <si>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</si>
  <si>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</si>
  <si>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</si>
  <si>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</si>
  <si>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</si>
  <si>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</si>
  <si>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</si>
  <si>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</si>
  <si>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</si>
  <si>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</si>
  <si>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</si>
  <si>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</si>
  <si>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</si>
  <si>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</si>
  <si>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</si>
  <si>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</si>
  <si>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</si>
  <si>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</si>
  <si>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</si>
  <si>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</si>
  <si>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</si>
  <si>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</si>
  <si>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</si>
  <si>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</si>
  <si>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</si>
  <si>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</si>
  <si>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</si>
  <si>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</si>
  <si>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</si>
  <si>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</si>
  <si>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</si>
  <si>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</si>
  <si>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</si>
  <si>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</si>
  <si>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</si>
  <si>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</si>
  <si>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</si>
  <si>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</si>
  <si>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</si>
  <si>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</si>
  <si>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</si>
  <si>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</si>
  <si>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</si>
  <si>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</si>
  <si>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</si>
  <si>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</si>
  <si>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</si>
  <si>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</si>
  <si>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</si>
  <si>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</si>
  <si>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</si>
  <si>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</si>
  <si>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</si>
  <si>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</si>
  <si>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</si>
  <si>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</si>
  <si>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</si>
  <si>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</si>
  <si>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</si>
  <si>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</si>
  <si>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</si>
  <si>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</si>
  <si>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</si>
  <si>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</si>
  <si>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</si>
  <si>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</si>
  <si>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</si>
  <si>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</si>
  <si>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</si>
  <si>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</si>
  <si>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</si>
  <si>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</si>
  <si>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</si>
  <si>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</si>
  <si>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</si>
  <si>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</si>
  <si>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</si>
  <si>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</si>
  <si>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</si>
  <si>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</si>
  <si>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</si>
  <si>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</si>
  <si>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</si>
  <si>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</si>
  <si>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</si>
  <si>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</si>
  <si>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</si>
  <si>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</si>
  <si>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</si>
  <si>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</si>
  <si>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</si>
  <si>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</si>
  <si>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</si>
  <si>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</si>
  <si>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</si>
  <si>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</si>
  <si>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</si>
  <si>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</si>
  <si>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</si>
  <si>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</si>
  <si>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</si>
  <si>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</si>
  <si>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</si>
  <si>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</si>
  <si>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</si>
  <si>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</si>
  <si>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</si>
  <si>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</si>
  <si>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</si>
  <si>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</si>
  <si>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</si>
  <si>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</si>
  <si>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</si>
  <si>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</si>
  <si>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</si>
  <si>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</si>
  <si>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</si>
  <si>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</si>
  <si>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</si>
  <si>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</si>
  <si>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</si>
  <si>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</si>
  <si>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</si>
  <si>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</si>
  <si>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</si>
  <si>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</si>
  <si>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</si>
  <si>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</si>
  <si>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</si>
  <si>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</si>
  <si>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</si>
  <si>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</si>
  <si>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</si>
  <si>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</si>
  <si>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</si>
  <si>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</si>
  <si>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</si>
  <si>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</si>
  <si>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</si>
  <si>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</si>
  <si>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</si>
  <si>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</si>
  <si>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</si>
  <si>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</si>
  <si>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</si>
  <si>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</si>
  <si>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</si>
  <si>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</si>
  <si>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</si>
  <si>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</si>
  <si>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</si>
  <si>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</si>
  <si>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</si>
  <si>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</si>
  <si>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</si>
  <si>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</si>
  <si>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</si>
  <si>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</si>
  <si>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</si>
  <si>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</si>
  <si>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</si>
  <si>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</si>
  <si>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</si>
  <si>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</si>
  <si>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</si>
  <si>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</si>
  <si>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</si>
  <si>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</si>
  <si>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</si>
  <si>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</si>
  <si>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</si>
  <si>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</si>
  <si>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</si>
  <si>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</si>
  <si>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</si>
  <si>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</si>
  <si>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</si>
  <si>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</si>
  <si>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</si>
  <si>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</si>
  <si>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</si>
  <si>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</si>
  <si>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</si>
  <si>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</si>
  <si>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</si>
  <si>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</si>
  <si>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</si>
  <si>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</si>
  <si>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</si>
  <si>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</si>
  <si>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</si>
  <si>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</si>
  <si>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</si>
  <si>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</si>
  <si>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</si>
  <si>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</si>
  <si>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</si>
  <si>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</si>
  <si>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</si>
  <si>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</si>
  <si>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</si>
  <si>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</si>
  <si>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</si>
  <si>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</si>
  <si>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</si>
  <si>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</si>
  <si>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</si>
  <si>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</si>
  <si>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</si>
  <si>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</si>
  <si>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</si>
  <si>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</si>
  <si>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</si>
  <si>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</si>
  <si>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</si>
  <si>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</si>
  <si>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</si>
  <si>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</si>
  <si>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</si>
  <si>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</si>
  <si>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</si>
  <si>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</si>
  <si>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</si>
  <si>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</si>
  <si>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</si>
  <si>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</si>
  <si>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</si>
  <si>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</si>
  <si>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</si>
  <si>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</si>
  <si>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</si>
  <si>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</si>
  <si>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</si>
  <si>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</si>
  <si>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</si>
  <si>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</si>
  <si>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</si>
  <si>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</si>
  <si>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</si>
  <si>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</si>
  <si>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</si>
  <si>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</si>
  <si>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</si>
  <si>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</si>
  <si>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</si>
  <si>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</si>
  <si>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</si>
  <si>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</si>
  <si>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</si>
  <si>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</si>
  <si>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</si>
  <si>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</si>
  <si>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</si>
  <si>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</si>
  <si>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</si>
  <si>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</si>
  <si>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</si>
  <si>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</si>
  <si>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</si>
  <si>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</si>
  <si>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</si>
  <si>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</si>
  <si>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</si>
  <si>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</si>
  <si>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</si>
  <si>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</si>
  <si>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</si>
  <si>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</si>
  <si>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</si>
  <si>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</si>
  <si>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</si>
  <si>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</si>
  <si>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</si>
  <si>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</si>
  <si>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</si>
  <si>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</si>
  <si>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</si>
  <si>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</si>
  <si>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</si>
  <si>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</si>
  <si>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</si>
  <si>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</si>
  <si>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</si>
  <si>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</si>
  <si>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</si>
  <si>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</si>
  <si>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</si>
  <si>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</si>
  <si>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</si>
  <si>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</si>
  <si>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</si>
  <si>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</si>
  <si>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</si>
  <si>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</si>
  <si>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</si>
  <si>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</si>
  <si>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</si>
  <si>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</si>
  <si>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</si>
  <si>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</si>
  <si>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</si>
  <si>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</si>
  <si>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</si>
  <si>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</si>
  <si>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</si>
  <si>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</si>
  <si>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</si>
  <si>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</si>
  <si>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</si>
  <si>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</si>
  <si>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</si>
  <si>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</si>
  <si>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</si>
  <si>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</si>
  <si>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</si>
  <si>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</si>
  <si>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</si>
  <si>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</si>
  <si>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</si>
  <si>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</si>
  <si>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</si>
  <si>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</si>
  <si>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</si>
  <si>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</si>
  <si>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</si>
  <si>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</si>
  <si>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</si>
  <si>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</si>
  <si>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</si>
  <si>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</si>
  <si>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</si>
  <si>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</si>
  <si>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</si>
  <si>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</si>
  <si>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</si>
  <si>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</si>
  <si>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</si>
  <si>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</si>
  <si>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</si>
  <si>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</si>
  <si>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</si>
  <si>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</si>
  <si>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</si>
  <si>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</si>
  <si>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</si>
  <si>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</si>
  <si>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</si>
  <si>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</si>
  <si>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</si>
  <si>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</si>
  <si>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</si>
  <si>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</si>
  <si>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</si>
  <si>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</si>
  <si>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</si>
  <si>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</si>
  <si>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</si>
  <si>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</si>
  <si>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</si>
  <si>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</si>
  <si>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</si>
  <si>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</si>
  <si>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</si>
  <si>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</si>
  <si>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</si>
  <si>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</si>
  <si>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</si>
  <si>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</si>
  <si>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</si>
  <si>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</si>
  <si>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</si>
  <si>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</si>
  <si>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</si>
  <si>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</si>
  <si>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</si>
  <si>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</si>
  <si>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</si>
  <si>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</si>
  <si>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</si>
  <si>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</si>
  <si>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</si>
  <si>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</si>
  <si>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</si>
  <si>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</si>
  <si>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</si>
  <si>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</si>
  <si>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</si>
  <si>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</si>
  <si>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</si>
  <si>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</si>
  <si>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</si>
  <si>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</si>
  <si>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</si>
  <si>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</si>
  <si>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</si>
  <si>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</si>
  <si>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</si>
  <si>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</si>
  <si>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</si>
  <si>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</si>
  <si>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</si>
  <si>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</si>
  <si>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</si>
  <si>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</si>
  <si>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</si>
  <si>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</si>
  <si>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</si>
  <si>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</si>
  <si>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</si>
  <si>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</si>
  <si>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</si>
  <si>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</si>
  <si>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</si>
  <si>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</si>
  <si>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</si>
  <si>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</si>
  <si>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</si>
  <si>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</si>
  <si>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</si>
  <si>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</si>
  <si>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</si>
  <si>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</si>
  <si>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</si>
  <si>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</si>
  <si>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</si>
  <si>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</si>
  <si>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</si>
  <si>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</si>
  <si>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</si>
  <si>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</si>
  <si>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</si>
  <si>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</si>
  <si>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</si>
  <si>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</si>
  <si>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</si>
  <si>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</si>
  <si>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</si>
  <si>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</si>
  <si>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</si>
  <si>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</si>
  <si>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</si>
  <si>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</si>
  <si>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</si>
  <si>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</si>
  <si>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</si>
  <si>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</si>
  <si>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</si>
  <si>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</si>
  <si>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</si>
  <si>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</si>
  <si>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</si>
  <si>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</si>
  <si>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</si>
  <si>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</si>
  <si>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</si>
  <si>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</si>
  <si>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</si>
  <si>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</si>
  <si>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</si>
  <si>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</si>
  <si>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</si>
  <si>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</si>
  <si>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</si>
  <si>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</si>
  <si>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</si>
  <si>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</si>
  <si>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</si>
  <si>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</si>
  <si>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</si>
  <si>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</si>
  <si>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</si>
  <si>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</si>
  <si>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</si>
  <si>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</si>
  <si>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</si>
  <si>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</si>
  <si>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</si>
  <si>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</si>
  <si>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</si>
  <si>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</si>
  <si>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</si>
  <si>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</si>
  <si>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</si>
  <si>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</si>
  <si>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</si>
  <si>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</si>
  <si>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</si>
  <si>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</si>
  <si>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</si>
  <si>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</si>
  <si>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</si>
  <si>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</si>
  <si>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</si>
  <si>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</si>
  <si>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</si>
  <si>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</si>
  <si>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</si>
  <si>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</si>
  <si>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</si>
  <si>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</si>
  <si>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</si>
  <si>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</si>
  <si>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</si>
  <si>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</si>
  <si>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</si>
  <si>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</si>
  <si>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</si>
  <si>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</si>
  <si>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</si>
  <si>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</si>
  <si>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</si>
  <si>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</si>
  <si>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</si>
  <si>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</si>
  <si>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</si>
  <si>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</si>
  <si>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</si>
  <si>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</si>
  <si>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</si>
  <si>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</si>
  <si>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</si>
  <si>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</si>
  <si>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</si>
  <si>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</si>
  <si>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</si>
  <si>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</si>
  <si>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</si>
  <si>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</si>
  <si>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</si>
  <si>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</si>
  <si>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</si>
  <si>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</si>
  <si>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</si>
  <si>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</si>
  <si>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</si>
  <si>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</si>
  <si>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</si>
  <si>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</si>
  <si>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</si>
  <si>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</si>
  <si>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</si>
  <si>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</si>
  <si>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</si>
  <si>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</si>
  <si>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</si>
  <si>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</si>
  <si>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</si>
  <si>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</si>
  <si>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</si>
  <si>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</si>
  <si>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</si>
  <si>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</si>
  <si>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</si>
  <si>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</si>
  <si>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</si>
  <si>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</si>
  <si>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</si>
  <si>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</si>
  <si>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</si>
  <si>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</si>
  <si>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</si>
  <si>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</si>
  <si>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</si>
  <si>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</si>
  <si>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</si>
  <si>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</si>
  <si>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</si>
  <si>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</si>
  <si>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</si>
  <si>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</si>
  <si>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</si>
  <si>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</si>
  <si>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</si>
  <si>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</si>
  <si>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</si>
  <si>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</si>
  <si>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</si>
  <si>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</si>
  <si>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</si>
  <si>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</si>
  <si>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</si>
  <si>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</si>
  <si>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</si>
  <si>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</si>
  <si>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</si>
  <si>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</si>
  <si>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</si>
  <si>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</si>
  <si>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</si>
  <si>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</si>
  <si>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</si>
  <si>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</si>
  <si>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</si>
  <si>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</si>
  <si>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</si>
  <si>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</si>
  <si>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</si>
  <si>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</si>
  <si>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</si>
  <si>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</si>
  <si>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</si>
  <si>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</si>
  <si>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</si>
  <si>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</si>
  <si>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</si>
  <si>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</si>
  <si>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</si>
  <si>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</si>
  <si>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</si>
  <si>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</si>
  <si>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</si>
  <si>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</si>
  <si>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</si>
  <si>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</si>
  <si>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</si>
  <si>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</si>
  <si>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</si>
  <si>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</si>
  <si>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</si>
  <si>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</si>
  <si>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</si>
  <si>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</si>
  <si>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</si>
  <si>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</si>
  <si>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</si>
  <si>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</si>
  <si>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</si>
  <si>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</si>
  <si>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</si>
  <si>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</si>
  <si>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</si>
  <si>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</si>
  <si>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</si>
  <si>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</si>
  <si>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</si>
  <si>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</si>
  <si>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</si>
  <si>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</si>
  <si>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</si>
  <si>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</si>
  <si>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</si>
  <si>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</si>
  <si>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</si>
  <si>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</si>
  <si>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</si>
  <si>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</si>
  <si>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</si>
  <si>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</si>
  <si>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</si>
  <si>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</si>
  <si>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</si>
  <si>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</si>
  <si>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</si>
  <si>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</si>
  <si>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</si>
  <si>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</si>
  <si>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</si>
  <si>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</si>
  <si>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</si>
  <si>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</si>
  <si>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</si>
  <si>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</si>
  <si>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</si>
  <si>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</si>
  <si>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</si>
  <si>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</si>
  <si>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</si>
  <si>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</si>
  <si>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</si>
  <si>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</si>
  <si>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</si>
  <si>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</si>
  <si>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</si>
  <si>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</si>
  <si>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</si>
  <si>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</si>
  <si>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</si>
  <si>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</si>
  <si>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</si>
  <si>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</si>
  <si>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</si>
  <si>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</si>
  <si>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</si>
  <si>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</si>
  <si>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</si>
  <si>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</si>
  <si>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</si>
  <si>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</si>
  <si>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</si>
  <si>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</si>
  <si>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</si>
  <si>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</si>
  <si>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</si>
  <si>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</si>
  <si>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</si>
  <si>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</si>
  <si>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</si>
  <si>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</si>
  <si>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</si>
  <si>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</si>
  <si>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</si>
  <si>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</si>
  <si>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</si>
  <si>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</si>
  <si>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</si>
  <si>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</si>
  <si>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</si>
  <si>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</si>
  <si>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</si>
  <si>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</si>
  <si>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</si>
  <si>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</si>
  <si>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</si>
  <si>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</si>
  <si>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</si>
  <si>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</si>
  <si>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</si>
  <si>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</si>
  <si>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</si>
  <si>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</si>
  <si>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</si>
  <si>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</si>
  <si>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</si>
  <si>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</si>
  <si>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</si>
  <si>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</si>
  <si>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</si>
  <si>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</si>
  <si>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</si>
  <si>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</si>
  <si>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</si>
  <si>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</si>
  <si>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</si>
  <si>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</si>
  <si>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</si>
  <si>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</si>
  <si>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</si>
  <si>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</si>
  <si>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</si>
  <si>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</si>
  <si>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</si>
  <si>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</si>
  <si>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</si>
  <si>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</si>
  <si>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</si>
  <si>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</si>
  <si>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</si>
  <si>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</si>
  <si>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</si>
  <si>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</si>
  <si>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</si>
  <si>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</si>
  <si>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</si>
  <si>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</si>
  <si>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</si>
  <si>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</si>
  <si>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</si>
  <si>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</si>
  <si>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</si>
  <si>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</si>
  <si>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</si>
  <si>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</si>
  <si>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</si>
  <si>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</si>
  <si>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</si>
  <si>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</si>
  <si>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</si>
  <si>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</si>
  <si>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</si>
  <si>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</si>
  <si>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</si>
  <si>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</si>
  <si>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</si>
  <si>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</si>
  <si>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</si>
  <si>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</si>
  <si>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</si>
  <si>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</si>
  <si>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</si>
  <si>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</si>
  <si>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</si>
  <si>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</si>
  <si>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</si>
  <si>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</si>
  <si>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</si>
  <si>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</si>
  <si>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</si>
  <si>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</si>
  <si>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</si>
  <si>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</si>
  <si>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</si>
  <si>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</si>
  <si>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</si>
  <si>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</si>
  <si>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</si>
  <si>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</si>
  <si>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</si>
  <si>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</si>
  <si>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</si>
  <si>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</si>
  <si>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</si>
  <si>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</si>
  <si>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</si>
  <si>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</si>
  <si>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</si>
  <si>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</si>
  <si>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</si>
  <si>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</si>
  <si>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</si>
  <si>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</si>
  <si>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</si>
  <si>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</si>
  <si>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</si>
  <si>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</si>
  <si>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</si>
  <si>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</si>
  <si>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</si>
  <si>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</si>
  <si>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</si>
  <si>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</si>
  <si>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</si>
  <si>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</si>
  <si>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</si>
  <si>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</si>
  <si>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</si>
  <si>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</si>
  <si>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</si>
  <si>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</si>
  <si>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</si>
  <si>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</si>
  <si>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</si>
  <si>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</si>
  <si>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</si>
  <si>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</si>
  <si>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</si>
  <si>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</si>
  <si>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</si>
  <si>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</si>
  <si>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</si>
  <si>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</si>
  <si>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</si>
  <si>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</si>
  <si>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</si>
  <si>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</si>
  <si>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</si>
  <si>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</si>
  <si>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</si>
  <si>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</si>
  <si>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</si>
  <si>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</si>
  <si>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</si>
  <si>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</si>
  <si>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</si>
  <si>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</si>
  <si>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</si>
  <si>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</si>
  <si>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</si>
  <si>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</si>
  <si>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</si>
  <si>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</si>
  <si>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</si>
  <si>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</si>
  <si>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</si>
  <si>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</si>
  <si>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</si>
  <si>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</si>
  <si>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</si>
  <si>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</si>
  <si>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</si>
  <si>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</si>
  <si>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</si>
  <si>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</si>
  <si>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</si>
  <si>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</si>
  <si>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</si>
  <si>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</si>
  <si>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</si>
  <si>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</si>
  <si>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</si>
  <si>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</si>
  <si>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</si>
  <si>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</si>
  <si>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</si>
  <si>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</si>
  <si>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</si>
  <si>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</si>
  <si>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</si>
  <si>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</si>
  <si>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</si>
  <si>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</si>
  <si>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</si>
  <si>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</si>
  <si>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</si>
  <si>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</si>
  <si>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</si>
  <si>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</si>
  <si>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</si>
  <si>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</si>
  <si>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</si>
  <si>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</si>
  <si>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</si>
  <si>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</si>
  <si>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</si>
  <si>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</si>
  <si>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</si>
  <si>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</si>
  <si>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</si>
  <si>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</si>
  <si>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</si>
  <si>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</si>
  <si>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</si>
  <si>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</si>
  <si>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</si>
  <si>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</si>
  <si>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</si>
  <si>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</si>
  <si>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</si>
  <si>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</si>
  <si>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</si>
  <si>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</si>
  <si>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</si>
  <si>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</si>
  <si>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</si>
  <si>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</si>
  <si>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</si>
  <si>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</si>
  <si>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</si>
  <si>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</si>
  <si>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</si>
  <si>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</si>
  <si>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</si>
  <si>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</si>
  <si>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</si>
  <si>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</si>
  <si>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</si>
  <si>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</si>
  <si>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</si>
  <si>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</si>
  <si>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</si>
  <si>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</si>
  <si>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</si>
  <si>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</si>
  <si>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</si>
  <si>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</si>
  <si>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</si>
  <si>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</si>
  <si>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</si>
  <si>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</si>
  <si>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</si>
  <si>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</si>
  <si>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</si>
  <si>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</si>
  <si>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</si>
  <si>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</si>
  <si>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</si>
  <si>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</si>
  <si>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</si>
  <si>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</si>
  <si>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</si>
  <si>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</si>
  <si>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</si>
  <si>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</si>
  <si>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</si>
  <si>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</si>
  <si>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</si>
  <si>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</si>
  <si>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</si>
  <si>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</si>
  <si>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</si>
  <si>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</si>
  <si>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</si>
  <si>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</si>
  <si>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</si>
  <si>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</si>
  <si>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</si>
  <si>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</si>
  <si>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</si>
  <si>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</si>
  <si>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</si>
  <si>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</si>
  <si>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</si>
  <si>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</si>
  <si>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</si>
  <si>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</si>
  <si>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</si>
  <si>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</si>
  <si>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</si>
  <si>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</si>
  <si>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</si>
  <si>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</si>
  <si>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</si>
  <si>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</si>
  <si>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</si>
  <si>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</si>
  <si>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</si>
  <si>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</si>
  <si>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</si>
  <si>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</si>
  <si>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</si>
  <si>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</si>
  <si>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</si>
  <si>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</si>
  <si>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</si>
  <si>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</si>
  <si>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</si>
  <si>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</si>
  <si>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</si>
  <si>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</si>
  <si>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</si>
  <si>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</si>
  <si>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</si>
  <si>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</si>
  <si>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</si>
  <si>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</si>
  <si>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</si>
  <si>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</si>
  <si>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</si>
  <si>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</si>
  <si>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</si>
  <si>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</si>
  <si>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</si>
  <si>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</si>
  <si>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</si>
  <si>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</si>
  <si>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</si>
  <si>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</si>
  <si>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</si>
  <si>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</si>
  <si>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</si>
  <si>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</si>
  <si>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</si>
  <si>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</si>
  <si>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</si>
  <si>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</si>
  <si>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</si>
  <si>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</si>
  <si>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</si>
  <si>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</si>
  <si>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</si>
  <si>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</si>
  <si>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</si>
  <si>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</si>
  <si>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</si>
  <si>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</si>
  <si>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</si>
  <si>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</si>
  <si>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</si>
  <si>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</si>
  <si>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</si>
  <si>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</si>
  <si>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</si>
  <si>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</si>
  <si>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</si>
  <si>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</si>
  <si>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</si>
  <si>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</si>
  <si>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</si>
  <si>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</si>
  <si>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</si>
  <si>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</si>
  <si>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</si>
  <si>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</si>
  <si>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</si>
  <si>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</si>
  <si>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</si>
  <si>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</si>
  <si>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</si>
  <si>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</si>
  <si>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</si>
  <si>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</si>
  <si>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</si>
  <si>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</si>
  <si>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</si>
  <si>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</si>
  <si>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</si>
  <si>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</si>
  <si>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</si>
  <si>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</si>
  <si>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</si>
  <si>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</si>
  <si>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</si>
  <si>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</si>
  <si>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</si>
  <si>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</si>
  <si>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</si>
  <si>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</si>
  <si>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</si>
  <si>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</si>
  <si>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</si>
  <si>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</si>
  <si>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</si>
  <si>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</si>
  <si>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</si>
  <si>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</si>
  <si>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</si>
  <si>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</si>
  <si>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</si>
  <si>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</si>
  <si>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</si>
  <si>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</si>
  <si>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</si>
  <si>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</si>
  <si>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</si>
  <si>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</si>
  <si>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</si>
  <si>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</si>
  <si>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</si>
  <si>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</si>
  <si>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</si>
  <si>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</si>
  <si>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</si>
  <si>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</si>
  <si>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</si>
  <si>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</si>
  <si>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</si>
  <si>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</si>
  <si>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</si>
  <si>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</si>
  <si>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</si>
  <si>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</si>
  <si>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</si>
  <si>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</si>
  <si>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</si>
  <si>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</si>
  <si>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</si>
  <si>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</si>
  <si>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</si>
  <si>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</si>
  <si>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</si>
  <si>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</si>
  <si>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</si>
  <si>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</si>
  <si>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</si>
  <si>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</si>
  <si>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</si>
  <si>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</si>
  <si>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</si>
  <si>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</si>
  <si>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</si>
  <si>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</si>
  <si>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</si>
  <si>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</si>
  <si>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</si>
  <si>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</si>
  <si>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</si>
  <si>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</si>
  <si>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</si>
  <si>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</si>
  <si>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</si>
  <si>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</si>
  <si>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</si>
  <si>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</si>
  <si>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</si>
  <si>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</si>
  <si>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</si>
  <si>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</si>
  <si>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</si>
  <si>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</si>
  <si>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</si>
  <si>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</si>
  <si>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</si>
  <si>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</si>
  <si>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</si>
  <si>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</si>
  <si>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</si>
  <si>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</si>
  <si>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</si>
  <si>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</si>
  <si>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</si>
  <si>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</si>
  <si>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</si>
  <si>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</si>
  <si>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</si>
  <si>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</si>
  <si>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</si>
  <si>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</si>
  <si>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</si>
  <si>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</si>
  <si>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</si>
  <si>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</si>
  <si>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</si>
  <si>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</si>
  <si>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</si>
  <si>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</si>
  <si>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</si>
  <si>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</si>
  <si>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</si>
  <si>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</si>
  <si>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</si>
  <si>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</si>
  <si>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</si>
  <si>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</si>
  <si>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</si>
  <si>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</si>
  <si>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</si>
  <si>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</si>
  <si>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</si>
  <si>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</si>
  <si>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</si>
  <si>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</si>
  <si>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</si>
  <si>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</si>
  <si>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</si>
  <si>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</si>
  <si>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</si>
  <si>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</si>
  <si>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</si>
  <si>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</si>
  <si>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</si>
  <si>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</si>
  <si>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</si>
  <si>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</si>
  <si>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</si>
  <si>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</si>
  <si>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</si>
  <si>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</si>
  <si>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</si>
  <si>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</si>
  <si>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</si>
  <si>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</si>
  <si>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</si>
  <si>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</si>
  <si>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</si>
  <si>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</si>
  <si>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</si>
  <si>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</si>
  <si>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</si>
  <si>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</si>
  <si>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</si>
  <si>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</si>
  <si>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</si>
  <si>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</si>
  <si>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</si>
  <si>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</si>
  <si>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</si>
  <si>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</si>
  <si>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</si>
  <si>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</si>
  <si>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</si>
  <si>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</si>
  <si>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</si>
  <si>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</si>
  <si>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</si>
  <si>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</si>
  <si>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</si>
  <si>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</si>
  <si>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</si>
  <si>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</si>
  <si>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</si>
  <si>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</si>
  <si>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</si>
  <si>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</si>
  <si>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</si>
  <si>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</si>
  <si>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</si>
  <si>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</si>
  <si>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</si>
  <si>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</si>
  <si>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</si>
  <si>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</si>
  <si>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</si>
  <si>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</si>
  <si>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</si>
  <si>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</si>
  <si>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</si>
  <si>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</si>
  <si>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</si>
  <si>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</si>
  <si>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</si>
  <si>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</si>
  <si>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</si>
  <si>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</si>
  <si>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</si>
  <si>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</si>
  <si>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</si>
  <si>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</si>
  <si>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</si>
  <si>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</si>
  <si>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</si>
  <si>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</si>
  <si>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</si>
  <si>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</si>
  <si>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</si>
  <si>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</si>
  <si>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</si>
  <si>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</si>
  <si>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</si>
  <si>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</si>
  <si>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</si>
  <si>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</si>
  <si>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</si>
  <si>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</si>
  <si>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</si>
  <si>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</si>
  <si>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</si>
  <si>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</si>
  <si>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</si>
  <si>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</si>
  <si>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</si>
  <si>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</si>
  <si>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</si>
  <si>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</si>
  <si>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</si>
  <si>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</si>
  <si>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</si>
  <si>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</si>
  <si>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</si>
  <si>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</si>
  <si>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</si>
  <si>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</si>
  <si>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</si>
  <si>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</si>
  <si>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</si>
  <si>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</si>
  <si>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</si>
  <si>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</si>
  <si>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</si>
  <si>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</si>
  <si>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</si>
  <si>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</si>
  <si>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</si>
  <si>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</si>
  <si>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</si>
  <si>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</si>
  <si>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</si>
  <si>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</si>
  <si>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</si>
  <si>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</si>
  <si>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</si>
  <si>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</si>
  <si>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</si>
  <si>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</si>
  <si>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</si>
  <si>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</si>
  <si>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</si>
  <si>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</si>
  <si>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</si>
  <si>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</si>
  <si>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</si>
  <si>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</si>
  <si>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</si>
  <si>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</si>
  <si>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</si>
  <si>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</si>
  <si>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</si>
  <si>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</si>
  <si>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</si>
  <si>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</si>
  <si>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</si>
  <si>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</si>
  <si>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</si>
  <si>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</si>
  <si>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</si>
  <si>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</si>
  <si>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</si>
  <si>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</si>
  <si>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</si>
  <si>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</si>
  <si>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</si>
  <si>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</si>
  <si>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</si>
  <si>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</si>
  <si>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</si>
  <si>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</si>
  <si>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</si>
  <si>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</si>
  <si>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</si>
  <si>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</si>
  <si>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</si>
  <si>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</si>
  <si>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</si>
  <si>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</si>
  <si>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</si>
  <si>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</si>
  <si>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</si>
  <si>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</si>
  <si>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</si>
  <si>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</si>
  <si>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</si>
  <si>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</si>
  <si>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</si>
  <si>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</si>
  <si>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</si>
  <si>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</si>
  <si>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</si>
  <si>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</si>
  <si>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</si>
  <si>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</si>
  <si>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</si>
  <si>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</si>
  <si>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</si>
  <si>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</si>
  <si>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</si>
  <si>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</si>
  <si>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</si>
  <si>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</si>
  <si>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</si>
  <si>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</si>
  <si>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</si>
  <si>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</si>
  <si>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</si>
  <si>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</si>
  <si>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</si>
  <si>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</si>
  <si>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</si>
  <si>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</si>
  <si>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</si>
  <si>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</si>
  <si>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</si>
  <si>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</si>
  <si>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</si>
  <si>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</si>
  <si>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</si>
  <si>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</si>
  <si>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</si>
  <si>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</si>
  <si>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</si>
  <si>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</si>
  <si>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</si>
  <si>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</si>
  <si>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</si>
  <si>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</si>
  <si>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</si>
  <si>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</si>
  <si>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</si>
  <si>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</si>
  <si>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</si>
  <si>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</si>
  <si>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</si>
  <si>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</si>
  <si>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</si>
  <si>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</si>
  <si>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</si>
  <si>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</si>
  <si>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</si>
  <si>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</si>
  <si>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</si>
  <si>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</si>
  <si>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</si>
  <si>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</si>
  <si>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</si>
  <si>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</si>
  <si>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</si>
  <si>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</si>
  <si>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</si>
  <si>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</si>
  <si>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</si>
  <si>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</si>
  <si>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</si>
  <si>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</si>
  <si>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</si>
  <si>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</si>
  <si>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</si>
  <si>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</si>
  <si>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</si>
  <si>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</si>
  <si>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</si>
  <si>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</si>
  <si>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</si>
  <si>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</si>
  <si>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</si>
  <si>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</si>
  <si>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</si>
  <si>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</si>
  <si>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</si>
  <si>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</si>
  <si>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</si>
  <si>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</si>
  <si>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</si>
  <si>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</si>
  <si>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</si>
  <si>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</si>
  <si>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</si>
  <si>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</si>
  <si>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</si>
  <si>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</si>
  <si>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</si>
  <si>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</si>
  <si>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</si>
  <si>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</si>
  <si>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</si>
  <si>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</si>
  <si>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</si>
  <si>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</si>
  <si>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</si>
  <si>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</si>
  <si>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</si>
  <si>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</si>
  <si>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</si>
  <si>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</si>
  <si>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</si>
  <si>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</si>
  <si>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</si>
  <si>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</si>
  <si>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</si>
  <si>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</si>
  <si>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</si>
  <si>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</si>
  <si>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</si>
  <si>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</si>
  <si>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</si>
  <si>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</si>
  <si>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</si>
  <si>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</si>
  <si>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</si>
  <si>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</si>
  <si>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</si>
  <si>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</si>
  <si>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</si>
  <si>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</si>
  <si>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</si>
  <si>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</si>
  <si>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</si>
  <si>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</si>
  <si>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</si>
  <si>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</si>
  <si>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</si>
  <si>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</si>
  <si>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</si>
  <si>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</si>
  <si>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</si>
  <si>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</si>
  <si>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</si>
  <si>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</si>
  <si>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</si>
  <si>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</si>
  <si>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</si>
  <si>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</si>
  <si>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</si>
  <si>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</si>
  <si>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</si>
  <si>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</si>
  <si>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</si>
  <si>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</si>
  <si>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</si>
  <si>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</si>
  <si>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</si>
  <si>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</si>
  <si>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</si>
  <si>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</si>
  <si>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</si>
  <si>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</si>
  <si>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</si>
  <si>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</si>
  <si>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</si>
  <si>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</si>
  <si>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</si>
  <si>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</si>
  <si>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</si>
  <si>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</si>
  <si>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</si>
  <si>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</si>
  <si>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</si>
  <si>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</si>
  <si>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</si>
  <si>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</si>
  <si>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</si>
  <si>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</si>
  <si>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</si>
  <si>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</si>
  <si>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</si>
  <si>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</si>
  <si>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</si>
  <si>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</si>
  <si>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</si>
  <si>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</si>
  <si>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</si>
  <si>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</si>
  <si>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</si>
  <si>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</si>
  <si>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</si>
  <si>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</si>
  <si>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</si>
  <si>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</si>
  <si>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</si>
  <si>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</si>
  <si>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</si>
  <si>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</si>
  <si>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</si>
  <si>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</si>
  <si>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</si>
  <si>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</si>
  <si>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</si>
  <si>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</si>
  <si>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</si>
  <si>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</si>
  <si>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</si>
  <si>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</si>
  <si>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</si>
  <si>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</si>
  <si>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</si>
  <si>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</si>
  <si>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</si>
  <si>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</si>
  <si>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</si>
  <si>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</si>
  <si>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</si>
  <si>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</si>
  <si>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</si>
  <si>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</si>
  <si>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</si>
  <si>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</si>
  <si>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</si>
  <si>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</si>
  <si>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</si>
  <si>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</si>
  <si>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</si>
  <si>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</si>
  <si>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</si>
  <si>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</si>
  <si>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</si>
  <si>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</si>
  <si>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</si>
  <si>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</si>
  <si>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</si>
  <si>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</si>
  <si>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</si>
  <si>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</si>
  <si>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</si>
  <si>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</si>
  <si>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</si>
  <si>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</si>
  <si>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</si>
  <si>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</si>
  <si>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</si>
  <si>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</si>
  <si>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</si>
  <si>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</si>
  <si>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</si>
  <si>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</si>
  <si>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</si>
  <si>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</si>
  <si>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</si>
  <si>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</si>
  <si>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</si>
  <si>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</si>
  <si>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</si>
  <si>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</si>
  <si>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</si>
  <si>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</si>
  <si>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</si>
  <si>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</si>
  <si>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</si>
  <si>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</si>
  <si>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</si>
  <si>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</si>
  <si>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</si>
  <si>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</si>
  <si>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</si>
  <si>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</si>
  <si>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</si>
  <si>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</si>
  <si>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</si>
  <si>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</si>
  <si>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</si>
  <si>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</si>
  <si>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</si>
  <si>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</si>
  <si>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</si>
  <si>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</si>
  <si>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</si>
  <si>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</si>
  <si>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</si>
  <si>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</si>
  <si>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</si>
  <si>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</si>
  <si>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</si>
  <si>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</si>
  <si>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</si>
  <si>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</si>
  <si>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</si>
  <si>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</si>
  <si>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</si>
  <si>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</si>
  <si>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</si>
  <si>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</si>
  <si>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</si>
  <si>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</si>
  <si>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</si>
  <si>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</si>
  <si>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</si>
  <si>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</si>
  <si>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</si>
  <si>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</si>
  <si>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</si>
  <si>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</si>
  <si>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</si>
  <si>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</si>
  <si>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</si>
  <si>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</si>
  <si>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</si>
  <si>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</si>
  <si>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</si>
  <si>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</si>
  <si>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</si>
  <si>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</si>
  <si>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</si>
  <si>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</si>
  <si>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</si>
  <si>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</si>
  <si>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</si>
  <si>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</si>
  <si>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</si>
  <si>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</si>
  <si>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</si>
  <si>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</si>
  <si>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</si>
  <si>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</si>
  <si>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</si>
  <si>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</si>
  <si>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</si>
  <si>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</si>
  <si>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</si>
  <si>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</si>
  <si>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</si>
  <si>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</si>
  <si>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</si>
  <si>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</si>
  <si>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</si>
  <si>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</si>
  <si>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</si>
  <si>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</si>
  <si>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</si>
  <si>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</si>
  <si>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</si>
  <si>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</si>
  <si>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</si>
  <si>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</si>
  <si>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</si>
  <si>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</si>
  <si>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</si>
  <si>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</si>
  <si>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</si>
  <si>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</si>
  <si>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</si>
  <si>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</si>
  <si>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</si>
  <si>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</si>
  <si>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</si>
  <si>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</si>
  <si>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</si>
  <si>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</si>
  <si>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</si>
  <si>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</si>
  <si>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</si>
  <si>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</si>
  <si>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</si>
  <si>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</si>
  <si>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</si>
  <si>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</si>
  <si>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</si>
  <si>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</si>
  <si>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</si>
  <si>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</si>
  <si>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</si>
  <si>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</si>
  <si>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</si>
  <si>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</si>
  <si>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</si>
  <si>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</si>
  <si>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</si>
  <si>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</si>
  <si>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</si>
  <si>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</si>
  <si>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</si>
  <si>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</si>
  <si>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</si>
  <si>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</si>
  <si>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</si>
  <si>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</si>
  <si>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</si>
  <si>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</si>
  <si>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</si>
  <si>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</si>
  <si>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</si>
  <si>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</si>
  <si>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</si>
  <si>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</si>
  <si>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</si>
  <si>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</si>
  <si>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</si>
  <si>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</si>
  <si>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</si>
  <si>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</si>
  <si>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</si>
  <si>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</si>
  <si>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</si>
  <si>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</si>
  <si>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</si>
  <si>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</si>
  <si>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</si>
  <si>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</si>
  <si>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</si>
  <si>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</si>
  <si>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</si>
  <si>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</si>
  <si>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</si>
  <si>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</si>
  <si>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</si>
  <si>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</si>
  <si>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</si>
  <si>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</si>
  <si>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</si>
  <si>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</si>
  <si>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</si>
  <si>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</si>
  <si>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</si>
  <si>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</si>
  <si>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</si>
  <si>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</si>
  <si>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</si>
  <si>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</si>
  <si>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</si>
  <si>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</si>
  <si>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</si>
  <si>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</si>
  <si>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</si>
  <si>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</si>
  <si>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</si>
  <si>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</si>
  <si>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</si>
  <si>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</si>
  <si>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</si>
  <si>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</si>
  <si>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</si>
  <si>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</si>
  <si>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</si>
  <si>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</si>
  <si>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</si>
  <si>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</si>
  <si>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</si>
  <si>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</si>
  <si>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</si>
  <si>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</si>
  <si>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</si>
  <si>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</si>
  <si>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</si>
  <si>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</si>
  <si>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</si>
  <si>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</si>
  <si>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</si>
  <si>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</si>
  <si>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</si>
  <si>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</si>
  <si>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</si>
  <si>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</si>
  <si>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</si>
  <si>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</si>
  <si>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</si>
  <si>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</si>
  <si>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</si>
  <si>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</si>
  <si>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</si>
  <si>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</si>
  <si>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</si>
  <si>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</si>
  <si>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</si>
  <si>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</si>
  <si>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</si>
  <si>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</si>
  <si>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</si>
  <si>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</si>
  <si>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</si>
  <si>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</si>
  <si>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</si>
  <si>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</si>
  <si>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</si>
  <si>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</si>
  <si>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</si>
  <si>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</si>
  <si>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</si>
  <si>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</si>
  <si>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</si>
  <si>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</si>
  <si>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</si>
  <si>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</si>
  <si>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</si>
  <si>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</si>
  <si>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</si>
  <si>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</si>
  <si>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</si>
  <si>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</si>
  <si>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</si>
  <si>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</si>
  <si>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</si>
  <si>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</si>
  <si>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</si>
  <si>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</si>
  <si>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</si>
  <si>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</si>
  <si>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</si>
  <si>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</si>
  <si>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</si>
  <si>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</si>
  <si>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</si>
  <si>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</si>
  <si>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</si>
  <si>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</si>
  <si>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</si>
  <si>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</si>
  <si>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</si>
  <si>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</si>
  <si>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</si>
  <si>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</si>
  <si>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</si>
  <si>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</si>
  <si>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</si>
  <si>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</si>
  <si>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</si>
  <si>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</si>
  <si>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</si>
  <si>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</si>
  <si>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</si>
  <si>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</si>
  <si>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</si>
  <si>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</si>
  <si>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</si>
  <si>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</si>
  <si>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</si>
  <si>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</si>
  <si>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</si>
  <si>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</si>
  <si>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</si>
  <si>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</si>
  <si>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</si>
  <si>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</si>
  <si>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</si>
  <si>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</si>
  <si>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</si>
  <si>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</si>
  <si>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</si>
  <si>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</si>
  <si>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</si>
  <si>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</si>
  <si>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</si>
  <si>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</si>
  <si>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</si>
  <si>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</si>
  <si>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</si>
  <si>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</si>
  <si>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</si>
  <si>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</si>
  <si>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</si>
  <si>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</si>
  <si>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</si>
  <si>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</si>
  <si>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</si>
  <si>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</si>
  <si>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</si>
  <si>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</si>
  <si>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</si>
  <si>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</si>
  <si>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</si>
  <si>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</si>
  <si>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</si>
  <si>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</si>
  <si>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</si>
  <si>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</si>
  <si>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</si>
  <si>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</si>
  <si>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</si>
  <si>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</si>
  <si>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</si>
  <si>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</si>
  <si>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</si>
  <si>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</si>
  <si>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</si>
  <si>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</si>
  <si>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</si>
  <si>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</si>
  <si>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</si>
  <si>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</si>
  <si>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</si>
  <si>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</si>
  <si>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</si>
  <si>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</si>
  <si>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</si>
  <si>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</si>
  <si>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</si>
  <si>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</si>
  <si>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</si>
  <si>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</si>
  <si>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</si>
  <si>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</si>
  <si>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</si>
  <si>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</si>
  <si>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</si>
  <si>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</si>
  <si>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</si>
  <si>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</si>
  <si>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</si>
  <si>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</si>
  <si>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</si>
  <si>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</si>
  <si>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</si>
  <si>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</si>
  <si>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</si>
  <si>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</si>
  <si>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</si>
  <si>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</si>
  <si>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</si>
  <si>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</si>
  <si>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</si>
  <si>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</si>
  <si>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</si>
  <si>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</si>
  <si>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</si>
  <si>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</si>
  <si>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</si>
  <si>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</si>
  <si>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</si>
  <si>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</si>
  <si>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</si>
  <si>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</si>
  <si>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</si>
  <si>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</si>
  <si>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</si>
  <si>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</si>
  <si>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</si>
  <si>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</si>
  <si>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</si>
  <si>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</si>
  <si>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</si>
  <si>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</si>
  <si>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</si>
  <si>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</si>
  <si>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</si>
  <si>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</si>
  <si>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</si>
  <si>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</si>
  <si>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</si>
  <si>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</si>
  <si>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</si>
  <si>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</si>
  <si>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</si>
  <si>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</si>
  <si>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</si>
  <si>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</si>
  <si>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</si>
  <si>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</si>
  <si>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</si>
  <si>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</si>
  <si>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</si>
  <si>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</si>
  <si>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</si>
  <si>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</si>
  <si>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</si>
  <si>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</si>
  <si>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</si>
  <si>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</si>
  <si>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</si>
  <si>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</si>
  <si>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</si>
  <si>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</si>
  <si>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</si>
  <si>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</si>
  <si>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</si>
  <si>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</si>
  <si>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</si>
  <si>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</si>
  <si>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</si>
  <si>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</si>
  <si>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</si>
  <si>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</si>
  <si>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</si>
  <si>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</si>
  <si>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</si>
  <si>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</si>
  <si>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</si>
  <si>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</si>
  <si>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</si>
  <si>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</si>
  <si>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</si>
  <si>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</si>
  <si>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</si>
  <si>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</si>
  <si>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</si>
  <si>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</si>
  <si>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</si>
  <si>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</si>
  <si>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</si>
  <si>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</si>
  <si>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</si>
  <si>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</si>
  <si>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</si>
  <si>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</si>
  <si>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</si>
  <si>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</si>
  <si>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</si>
  <si>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</si>
  <si>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</si>
  <si>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</si>
  <si>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</si>
  <si>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</si>
  <si>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</si>
  <si>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</si>
  <si>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</si>
  <si>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</si>
  <si>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</si>
  <si>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</si>
  <si>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</si>
  <si>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</si>
  <si>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</si>
  <si>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</si>
  <si>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</si>
  <si>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</si>
  <si>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</si>
  <si>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</si>
  <si>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</si>
  <si>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</si>
  <si>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</si>
  <si>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</si>
  <si>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</si>
  <si>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</si>
  <si>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</si>
  <si>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</si>
  <si>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</si>
  <si>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</si>
  <si>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</si>
  <si>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</si>
  <si>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</si>
  <si>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</si>
  <si>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</si>
  <si>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</si>
  <si>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</si>
  <si>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</si>
  <si>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</si>
  <si>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</si>
  <si>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</si>
  <si>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</si>
  <si>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</si>
  <si>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</si>
  <si>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</si>
  <si>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</si>
  <si>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</si>
  <si>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</si>
  <si>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</si>
  <si>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</si>
  <si>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</si>
  <si>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</si>
  <si>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</si>
  <si>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</si>
  <si>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</si>
  <si>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</si>
  <si>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</si>
  <si>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</si>
  <si>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</si>
  <si>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</si>
  <si>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</si>
  <si>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</si>
  <si>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</si>
  <si>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</si>
  <si>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</si>
  <si>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</si>
  <si>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</si>
  <si>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</si>
  <si>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</si>
  <si>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</si>
  <si>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</si>
  <si>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</si>
  <si>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</si>
  <si>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</si>
  <si>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</si>
  <si>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</si>
  <si>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</si>
  <si>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</si>
  <si>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</si>
  <si>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</si>
  <si>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</si>
  <si>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</si>
  <si>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</si>
  <si>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</si>
  <si>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</si>
  <si>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</si>
  <si>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</si>
  <si>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</si>
  <si>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</si>
  <si>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</si>
  <si>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</si>
  <si>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</si>
  <si>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</si>
  <si>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</si>
  <si>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</si>
  <si>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</si>
  <si>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</si>
  <si>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</si>
  <si>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</si>
  <si>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</si>
  <si>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</si>
  <si>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</si>
  <si>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</si>
  <si>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</si>
  <si>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</si>
  <si>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</si>
  <si>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</si>
  <si>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</si>
  <si>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</si>
  <si>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</si>
  <si>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</si>
  <si>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</si>
  <si>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</si>
  <si>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</si>
  <si>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</si>
  <si>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</si>
  <si>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</si>
  <si>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</si>
  <si>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</si>
  <si>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</si>
  <si>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</si>
  <si>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</si>
  <si>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</si>
  <si>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</si>
  <si>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</si>
  <si>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</si>
  <si>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</si>
  <si>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</si>
  <si>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</si>
  <si>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</si>
  <si>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</si>
  <si>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</si>
  <si>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</si>
  <si>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</si>
  <si>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</si>
  <si>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</si>
  <si>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</si>
  <si>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</si>
  <si>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</si>
  <si>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</si>
  <si>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</si>
  <si>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</si>
  <si>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</si>
  <si>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</si>
  <si>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</si>
  <si>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</si>
  <si>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</si>
  <si>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</si>
  <si>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</si>
  <si>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</si>
  <si>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</si>
  <si>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</si>
  <si>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</si>
  <si>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</si>
  <si>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</si>
  <si>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</si>
  <si>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</si>
  <si>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</si>
  <si>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</si>
  <si>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</si>
  <si>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</si>
  <si>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</si>
  <si>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</si>
  <si>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</si>
  <si>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</si>
  <si>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</si>
  <si>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</si>
  <si>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</si>
  <si>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</si>
  <si>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</si>
  <si>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</si>
  <si>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</si>
  <si>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</si>
  <si>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</si>
  <si>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</si>
  <si>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</si>
  <si>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</si>
  <si>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</si>
  <si>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</si>
  <si>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</si>
  <si>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</si>
  <si>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</si>
  <si>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</si>
  <si>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</si>
  <si>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</si>
  <si>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</si>
  <si>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</si>
  <si>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</si>
  <si>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</si>
  <si>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</si>
  <si>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</si>
  <si>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</si>
  <si>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</si>
  <si>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</si>
  <si>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</si>
  <si>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</si>
  <si>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</si>
  <si>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</si>
  <si>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</si>
  <si>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</si>
  <si>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</si>
  <si>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</si>
  <si>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</si>
  <si>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</si>
  <si>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</si>
  <si>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</si>
  <si>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</si>
  <si>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</si>
  <si>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</si>
  <si>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</si>
  <si>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</si>
  <si>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</si>
  <si>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</si>
  <si>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</si>
  <si>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</si>
  <si>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</si>
  <si>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</si>
  <si>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</si>
  <si>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</si>
  <si>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</si>
  <si>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</si>
  <si>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</si>
  <si>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</si>
  <si>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</si>
  <si>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</si>
  <si>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</si>
  <si>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</si>
  <si>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</si>
  <si>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</si>
  <si>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</si>
  <si>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</si>
  <si>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</si>
  <si>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</si>
  <si>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</si>
  <si>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</si>
  <si>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</si>
  <si>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</si>
  <si>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</si>
  <si>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</si>
  <si>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</si>
  <si>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</si>
  <si>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</si>
  <si>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</si>
  <si>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</si>
  <si>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</si>
  <si>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</si>
  <si>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</si>
  <si>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</si>
  <si>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</si>
  <si>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</si>
  <si>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</si>
  <si>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</si>
  <si>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</si>
  <si>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</si>
  <si>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</si>
  <si>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</si>
  <si>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</si>
  <si>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</si>
  <si>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</si>
  <si>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</si>
  <si>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</si>
  <si>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</si>
  <si>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</si>
  <si>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</si>
  <si>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</si>
  <si>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</si>
  <si>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</si>
  <si>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</si>
  <si>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</si>
  <si>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</si>
  <si>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</si>
  <si>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</si>
  <si>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</si>
  <si>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</si>
  <si>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</si>
  <si>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</si>
  <si>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</si>
  <si>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</si>
  <si>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</si>
  <si>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</si>
  <si>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</si>
  <si>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</si>
  <si>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</si>
  <si>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</si>
  <si>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</si>
  <si>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</si>
  <si>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</si>
  <si>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</si>
  <si>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</si>
  <si>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</si>
  <si>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</si>
  <si>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</si>
  <si>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</si>
  <si>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</si>
  <si>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</si>
  <si>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</si>
  <si>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</si>
  <si>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</si>
  <si>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</si>
  <si>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</si>
  <si>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</si>
  <si>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</si>
  <si>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</si>
  <si>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</si>
  <si>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</si>
  <si>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</si>
  <si>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</si>
  <si>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</si>
  <si>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</si>
  <si>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</si>
  <si>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</si>
  <si>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</si>
  <si>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</si>
  <si>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</si>
  <si>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</si>
  <si>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</si>
  <si>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</si>
  <si>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</si>
  <si>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</si>
  <si>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</si>
  <si>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</si>
  <si>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</si>
  <si>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</si>
  <si>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</si>
  <si>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</si>
  <si>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</si>
  <si>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</si>
  <si>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</si>
  <si>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</si>
  <si>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</si>
  <si>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</si>
  <si>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</si>
  <si>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</si>
  <si>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</si>
  <si>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</si>
  <si>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</si>
  <si>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</si>
  <si>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</si>
  <si>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</si>
  <si>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</si>
  <si>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</si>
  <si>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</si>
  <si>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</si>
  <si>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</si>
  <si>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</si>
  <si>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</si>
  <si>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</si>
  <si>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</si>
  <si>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</si>
  <si>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</si>
  <si>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</si>
  <si>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</si>
  <si>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</si>
  <si>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</si>
  <si>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</si>
  <si>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</si>
  <si>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</si>
  <si>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</si>
  <si>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</si>
  <si>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</si>
  <si>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</si>
  <si>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</si>
  <si>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</si>
  <si>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</si>
  <si>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</si>
  <si>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</si>
  <si>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</si>
  <si>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</si>
  <si>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</si>
  <si>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</si>
  <si>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</si>
  <si>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</si>
  <si>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</si>
  <si>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</si>
  <si>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</si>
  <si>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</si>
  <si>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</si>
  <si>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</si>
  <si>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</si>
  <si>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</si>
  <si>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</si>
  <si>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</si>
  <si>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</si>
  <si>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</si>
  <si>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</si>
  <si>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</si>
  <si>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</si>
  <si>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</si>
  <si>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</si>
  <si>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</si>
  <si>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</si>
  <si>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</si>
  <si>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</si>
  <si>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</si>
  <si>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</si>
  <si>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</si>
  <si>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</si>
  <si>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</si>
  <si>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</si>
  <si>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</si>
  <si>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</si>
  <si>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</si>
  <si>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</si>
  <si>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</si>
  <si>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</si>
  <si>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</si>
  <si>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</si>
  <si>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</si>
  <si>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</si>
  <si>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</si>
  <si>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</si>
  <si>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</si>
  <si>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</si>
  <si>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</si>
  <si>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</si>
  <si>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</si>
  <si>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</si>
  <si>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</si>
  <si>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</si>
  <si>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</si>
  <si>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</si>
  <si>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</si>
  <si>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</si>
  <si>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</si>
  <si>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</si>
  <si>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</si>
  <si>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</si>
  <si>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</si>
  <si>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</si>
  <si>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</si>
  <si>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</si>
  <si>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</si>
  <si>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</si>
  <si>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</si>
  <si>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</si>
  <si>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</si>
  <si>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</si>
  <si>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</si>
  <si>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</si>
  <si>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</si>
  <si>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</si>
  <si>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</si>
  <si>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</si>
  <si>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</si>
  <si>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</si>
  <si>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</si>
  <si>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</si>
  <si>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</si>
  <si>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</si>
  <si>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</si>
  <si>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</si>
  <si>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</si>
  <si>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</si>
  <si>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</si>
  <si>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</si>
  <si>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</si>
  <si>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</si>
  <si>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</si>
  <si>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</si>
  <si>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</si>
  <si>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</si>
  <si>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</si>
  <si>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</si>
  <si>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</si>
  <si>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</si>
  <si>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</si>
  <si>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</si>
  <si>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</si>
  <si>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</si>
  <si>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</si>
  <si>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</si>
  <si>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</si>
  <si>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</si>
  <si>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</si>
  <si>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</si>
  <si>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</si>
  <si>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</si>
  <si>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</si>
  <si>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</si>
  <si>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</si>
  <si>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</si>
  <si>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</si>
  <si>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</si>
  <si>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</si>
  <si>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</si>
  <si>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</si>
  <si>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</si>
  <si>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</si>
  <si>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</si>
  <si>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</si>
  <si>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</si>
  <si>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</si>
  <si>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</si>
  <si>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</si>
  <si>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</si>
  <si>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</si>
  <si>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</si>
  <si>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</si>
  <si>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</si>
  <si>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</si>
  <si>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</si>
  <si>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</si>
  <si>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</si>
  <si>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</si>
  <si>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</si>
  <si>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</si>
  <si>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</si>
  <si>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</si>
  <si>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</si>
  <si>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</si>
  <si>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</si>
  <si>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</si>
  <si>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</si>
  <si>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</si>
  <si>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</si>
  <si>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</si>
  <si>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</si>
  <si>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</si>
  <si>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</si>
  <si>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</si>
  <si>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</si>
  <si>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</si>
  <si>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</si>
  <si>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</si>
  <si>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</si>
  <si>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</si>
  <si>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</si>
  <si>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</si>
  <si>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</si>
  <si>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</si>
  <si>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</si>
  <si>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</si>
  <si>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</si>
  <si>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</si>
  <si>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</si>
  <si>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</si>
  <si>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</si>
  <si>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</si>
  <si>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</si>
  <si>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</si>
  <si>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</si>
  <si>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</si>
  <si>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</si>
  <si>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</si>
  <si>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</si>
  <si>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</si>
  <si>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</si>
  <si>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</si>
  <si>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</si>
  <si>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</si>
  <si>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</si>
  <si>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</si>
  <si>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</si>
  <si>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</si>
  <si>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</si>
  <si>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</si>
  <si>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</si>
  <si>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</si>
  <si>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</si>
  <si>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</si>
  <si>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</si>
  <si>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</si>
  <si>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</si>
  <si>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</si>
  <si>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</si>
  <si>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</si>
  <si>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</si>
  <si>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</si>
  <si>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</si>
  <si>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</si>
  <si>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</si>
  <si>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</si>
  <si>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</si>
  <si>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</si>
  <si>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</si>
  <si>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</si>
  <si>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</si>
  <si>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</si>
  <si>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</si>
  <si>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</si>
  <si>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</si>
  <si>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</si>
  <si>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</si>
  <si>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</si>
  <si>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</si>
  <si>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</si>
  <si>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</si>
  <si>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</si>
  <si>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</si>
  <si>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</si>
  <si>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</si>
  <si>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</si>
  <si>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</si>
  <si>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</si>
  <si>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</si>
  <si>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</si>
  <si>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</si>
  <si>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</si>
  <si>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</si>
  <si>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</si>
  <si>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</si>
  <si>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</si>
  <si>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</si>
  <si>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</si>
  <si>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</si>
  <si>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</si>
  <si>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</si>
  <si>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</si>
  <si>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</si>
  <si>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</si>
  <si>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</si>
  <si>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</si>
  <si>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</si>
  <si>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</si>
  <si>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</si>
  <si>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</si>
  <si>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</si>
  <si>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</si>
  <si>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</si>
  <si>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</si>
  <si>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</si>
  <si>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</si>
  <si>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</si>
  <si>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</si>
  <si>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</si>
  <si>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</si>
  <si>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</si>
  <si>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</si>
  <si>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</si>
  <si>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</si>
  <si>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</si>
  <si>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</si>
  <si>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</si>
  <si>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</si>
  <si>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</si>
  <si>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</si>
  <si>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</si>
  <si>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</si>
  <si>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</si>
  <si>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</si>
  <si>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</si>
  <si>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</si>
  <si>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</si>
  <si>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</si>
  <si>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</si>
  <si>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</si>
  <si>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</si>
  <si>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</si>
  <si>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</si>
  <si>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</si>
  <si>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</si>
  <si>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</si>
  <si>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</si>
  <si>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</si>
  <si>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</si>
  <si>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</si>
  <si>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</si>
  <si>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</si>
  <si>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</si>
  <si>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</si>
  <si>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</si>
  <si>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</si>
  <si>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</si>
  <si>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</si>
  <si>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</si>
  <si>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</si>
  <si>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</si>
  <si>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</si>
  <si>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</si>
  <si>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</si>
  <si>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</si>
  <si>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</si>
  <si>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</si>
  <si>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</si>
  <si>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</si>
  <si>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</si>
  <si>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</si>
  <si>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</si>
  <si>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</si>
  <si>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</si>
  <si>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</si>
  <si>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</si>
  <si>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</si>
  <si>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</si>
  <si>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</si>
  <si>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</si>
  <si>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</si>
  <si>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</si>
  <si>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</si>
  <si>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</si>
  <si>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</si>
  <si>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</si>
  <si>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</si>
  <si>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</si>
  <si>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</si>
  <si>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</si>
  <si>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</si>
  <si>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</si>
  <si>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</si>
  <si>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</si>
  <si>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</si>
  <si>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</si>
  <si>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</si>
  <si>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</si>
  <si>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</si>
  <si>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</si>
  <si>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</si>
  <si>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</si>
  <si>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</si>
  <si>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</si>
  <si>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</si>
  <si>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</si>
  <si>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</si>
  <si>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</si>
  <si>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</si>
  <si>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</si>
  <si>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</si>
  <si>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</si>
  <si>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</si>
  <si>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</si>
  <si>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</si>
  <si>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</si>
  <si>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</si>
  <si>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</si>
  <si>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</si>
  <si>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</si>
  <si>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</si>
  <si>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</si>
  <si>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</si>
  <si>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</si>
  <si>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</si>
  <si>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</si>
  <si>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</si>
  <si>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</si>
  <si>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</si>
  <si>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</si>
  <si>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</si>
  <si>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</si>
  <si>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</si>
  <si>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</si>
  <si>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</si>
  <si>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</si>
  <si>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</si>
  <si>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</si>
  <si>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</si>
  <si>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</si>
  <si>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</si>
  <si>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</si>
  <si>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</si>
  <si>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</si>
  <si>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</si>
  <si>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</si>
  <si>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</si>
  <si>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</si>
  <si>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</si>
  <si>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</si>
  <si>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</si>
  <si>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</si>
  <si>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</si>
  <si>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</si>
  <si>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</si>
  <si>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</si>
  <si>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</si>
  <si>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</si>
  <si>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</si>
  <si>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</si>
  <si>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</si>
  <si>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</si>
  <si>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</si>
  <si>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</si>
  <si>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</si>
  <si>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</si>
  <si>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</si>
  <si>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</si>
  <si>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</si>
  <si>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</si>
  <si>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</si>
  <si>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</si>
  <si>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</si>
  <si>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</si>
  <si>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</si>
  <si>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</si>
  <si>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</si>
  <si>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</si>
  <si>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</si>
  <si>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</si>
  <si>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</si>
  <si>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</si>
  <si>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</si>
  <si>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</si>
  <si>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</si>
  <si>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</si>
  <si>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</si>
  <si>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</si>
  <si>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</si>
  <si>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</si>
  <si>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</si>
  <si>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</si>
  <si>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</si>
  <si>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</si>
  <si>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</si>
  <si>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</si>
  <si>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</si>
  <si>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</si>
  <si>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</si>
  <si>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</si>
  <si>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</si>
  <si>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</si>
  <si>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</si>
  <si>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</si>
  <si>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</si>
  <si>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</si>
  <si>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</si>
  <si>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</si>
  <si>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</si>
  <si>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</si>
  <si>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</si>
  <si>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</si>
  <si>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</si>
  <si>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</si>
  <si>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</si>
  <si>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</si>
  <si>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</si>
  <si>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</si>
  <si>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</si>
  <si>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</si>
  <si>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</si>
  <si>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</si>
  <si>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</si>
  <si>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</si>
  <si>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</si>
  <si>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</si>
  <si>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</si>
  <si>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</si>
  <si>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</si>
  <si>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</si>
  <si>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</si>
  <si>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</si>
  <si>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</si>
  <si>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</si>
  <si>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</si>
  <si>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</si>
  <si>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</si>
  <si>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</si>
  <si>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</si>
  <si>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</si>
  <si>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</si>
  <si>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</si>
  <si>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</si>
  <si>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</si>
  <si>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</si>
  <si>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</si>
  <si>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</si>
  <si>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</si>
  <si>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</si>
  <si>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</si>
  <si>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</si>
  <si>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</si>
  <si>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</si>
  <si>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</si>
  <si>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</si>
  <si>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</si>
  <si>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</si>
  <si>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</si>
  <si>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</si>
  <si>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</si>
  <si>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</si>
  <si>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</si>
  <si>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</si>
  <si>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</si>
  <si>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</si>
  <si>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</si>
  <si>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</si>
  <si>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</si>
  <si>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</si>
  <si>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</si>
  <si>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</si>
  <si>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</si>
  <si>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</si>
  <si>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</si>
  <si>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</si>
  <si>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</si>
  <si>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</si>
  <si>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</si>
  <si>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</si>
  <si>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</si>
  <si>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</si>
  <si>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</si>
  <si>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</si>
  <si>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</si>
  <si>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</si>
  <si>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</si>
  <si>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</si>
  <si>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</si>
  <si>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</si>
  <si>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</si>
  <si>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</si>
  <si>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</si>
  <si>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</si>
  <si>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</si>
  <si>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</si>
  <si>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</si>
  <si>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</si>
  <si>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</si>
  <si>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</si>
  <si>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</si>
  <si>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</si>
  <si>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</si>
  <si>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</si>
  <si>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</si>
  <si>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</si>
  <si>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</si>
  <si>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</si>
  <si>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</si>
  <si>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</si>
  <si>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</si>
  <si>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</si>
  <si>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</si>
  <si>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</si>
  <si>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</si>
  <si>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</si>
  <si>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</si>
  <si>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</si>
  <si>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</si>
  <si>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</si>
  <si>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</si>
  <si>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</si>
  <si>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</si>
  <si>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</si>
  <si>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</si>
  <si>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</si>
  <si>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</si>
  <si>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</si>
  <si>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</si>
  <si>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</si>
  <si>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</si>
  <si>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</si>
  <si>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</si>
  <si>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</si>
  <si>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</si>
  <si>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</si>
  <si>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</si>
  <si>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</si>
  <si>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</si>
  <si>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</si>
  <si>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</si>
  <si>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</si>
  <si>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</si>
  <si>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</si>
  <si>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</si>
  <si>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</si>
  <si>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</si>
  <si>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</si>
  <si>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</si>
  <si>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</si>
  <si>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</si>
  <si>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</si>
  <si>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</si>
  <si>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</si>
  <si>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</si>
  <si>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</si>
  <si>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</si>
  <si>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</si>
  <si>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</si>
  <si>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</si>
  <si>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</si>
  <si>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</si>
  <si>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</si>
  <si>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</si>
  <si>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</si>
  <si>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</si>
  <si>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</si>
  <si>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</si>
  <si>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</si>
  <si>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</si>
  <si>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</si>
  <si>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</si>
  <si>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</si>
  <si>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</si>
  <si>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</si>
  <si>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</si>
  <si>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</si>
  <si>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</si>
  <si>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</si>
  <si>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</si>
  <si>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</si>
  <si>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</si>
  <si>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</si>
  <si>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</si>
  <si>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</si>
  <si>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</si>
  <si>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</si>
  <si>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</si>
  <si>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</si>
  <si>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</si>
  <si>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</si>
  <si>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</si>
  <si>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</si>
  <si>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</si>
  <si>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</si>
  <si>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</si>
  <si>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</si>
  <si>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</si>
  <si>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</si>
  <si>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</si>
  <si>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</si>
  <si>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</si>
  <si>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</si>
  <si>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</si>
  <si>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</si>
  <si>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</si>
  <si>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</si>
  <si>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</si>
  <si>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</si>
  <si>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</si>
  <si>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</si>
  <si>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</si>
  <si>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</si>
  <si>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</si>
  <si>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</si>
  <si>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</si>
  <si>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</si>
  <si>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</si>
  <si>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</si>
  <si>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</si>
  <si>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</si>
  <si>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</si>
  <si>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</si>
  <si>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</si>
  <si>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</si>
  <si>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</si>
  <si>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</si>
  <si>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</si>
  <si>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</si>
  <si>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</si>
  <si>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</si>
  <si>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</si>
  <si>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</si>
  <si>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</si>
  <si>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</si>
  <si>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</si>
  <si>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</si>
  <si>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</si>
  <si>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</si>
  <si>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</si>
  <si>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</si>
  <si>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</si>
  <si>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</si>
  <si>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</si>
  <si>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</si>
  <si>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</si>
  <si>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</si>
  <si>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</si>
  <si>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</si>
  <si>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</si>
  <si>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</si>
  <si>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</si>
  <si>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</si>
  <si>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</si>
  <si>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</si>
  <si>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</si>
  <si>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</si>
  <si>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</si>
  <si>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</si>
  <si>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</si>
  <si>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</si>
  <si>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</si>
  <si>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</si>
  <si>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</si>
  <si>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</si>
  <si>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</si>
  <si>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</si>
  <si>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</si>
  <si>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</si>
  <si>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</si>
  <si>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</si>
  <si>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</si>
  <si>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</si>
  <si>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</si>
  <si>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</si>
  <si>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</si>
  <si>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</si>
  <si>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</si>
  <si>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</si>
  <si>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</si>
  <si>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</si>
  <si>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</si>
  <si>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</si>
  <si>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</si>
  <si>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</si>
  <si>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</si>
  <si>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</si>
  <si>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</si>
  <si>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</si>
  <si>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</si>
  <si>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</si>
  <si>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</si>
  <si>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</si>
  <si>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</si>
  <si>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</si>
  <si>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</si>
  <si>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</si>
  <si>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</si>
  <si>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</si>
  <si>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</si>
  <si>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</si>
  <si>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</si>
  <si>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</si>
  <si>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</si>
  <si>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</si>
  <si>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</si>
  <si>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</si>
  <si>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</si>
  <si>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</si>
  <si>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</si>
  <si>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</si>
  <si>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</si>
  <si>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</si>
  <si>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</si>
  <si>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</si>
  <si>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</si>
  <si>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</si>
  <si>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</si>
  <si>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</si>
  <si>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</si>
  <si>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</si>
  <si>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</si>
  <si>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</si>
  <si>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</si>
  <si>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</si>
  <si>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</si>
  <si>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</si>
  <si>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</si>
  <si>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</si>
  <si>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</si>
  <si>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</si>
  <si>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</si>
  <si>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</si>
  <si>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</si>
  <si>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</si>
  <si>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</si>
  <si>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</si>
  <si>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</si>
  <si>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</si>
  <si>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</si>
  <si>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</si>
  <si>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</si>
  <si>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</si>
  <si>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</si>
  <si>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</si>
  <si>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</si>
  <si>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</si>
  <si>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</si>
  <si>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</si>
  <si>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</si>
  <si>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</si>
  <si>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</si>
  <si>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</si>
  <si>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</si>
  <si>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</si>
  <si>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</si>
  <si>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</si>
  <si>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</si>
  <si>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</si>
  <si>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</si>
  <si>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</si>
  <si>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</si>
  <si>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</si>
  <si>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</si>
  <si>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</si>
  <si>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</si>
  <si>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</si>
  <si>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</si>
  <si>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</si>
  <si>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</si>
  <si>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</si>
  <si>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</si>
  <si>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</si>
  <si>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</si>
  <si>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</si>
  <si>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</si>
  <si>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</si>
  <si>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</si>
  <si>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</si>
  <si>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</si>
  <si>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</si>
  <si>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</si>
  <si>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</si>
  <si>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</si>
  <si>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</si>
  <si>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</si>
  <si>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</si>
  <si>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</si>
  <si>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</si>
  <si>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</si>
  <si>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</si>
  <si>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</si>
  <si>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</si>
  <si>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</si>
  <si>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</si>
  <si>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</si>
  <si>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</si>
  <si>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</si>
  <si>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</si>
  <si>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</si>
  <si>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</si>
  <si>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</si>
  <si>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</si>
  <si>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</si>
  <si>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</si>
  <si>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</si>
  <si>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</si>
  <si>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</si>
  <si>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</si>
  <si>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</si>
  <si>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</si>
  <si>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</si>
  <si>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</si>
  <si>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</si>
  <si>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</si>
  <si>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</si>
  <si>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</si>
  <si>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</si>
  <si>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</si>
  <si>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</si>
  <si>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</si>
  <si>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</si>
  <si>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</si>
  <si>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</si>
  <si>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</si>
  <si>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</si>
  <si>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</si>
  <si>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</si>
  <si>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</si>
  <si>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</si>
  <si>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</si>
  <si>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</si>
  <si>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</si>
  <si>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</si>
  <si>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</si>
  <si>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</si>
  <si>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</si>
  <si>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</si>
  <si>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</si>
  <si>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</si>
  <si>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</si>
  <si>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</si>
  <si>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</si>
  <si>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</si>
  <si>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</si>
  <si>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</si>
  <si>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</si>
  <si>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</si>
  <si>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</si>
  <si>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</si>
  <si>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</si>
  <si>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</si>
  <si>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</si>
  <si>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</si>
  <si>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</si>
  <si>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</si>
  <si>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</si>
  <si>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</si>
  <si>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</si>
  <si>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</si>
  <si>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</si>
  <si>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</si>
  <si>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</si>
  <si>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</si>
  <si>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</si>
  <si>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</si>
  <si>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</si>
  <si>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</si>
  <si>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</si>
  <si>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</si>
  <si>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</si>
  <si>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</si>
  <si>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</si>
  <si>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</si>
  <si>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</si>
  <si>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</si>
  <si>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</si>
  <si>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</si>
  <si>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</si>
  <si>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</si>
  <si>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</si>
  <si>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</si>
  <si>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</si>
  <si>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</si>
  <si>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</si>
  <si>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</si>
  <si>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</si>
  <si>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</si>
  <si>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</si>
  <si>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</si>
  <si>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</si>
  <si>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</si>
  <si>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</si>
  <si>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</si>
  <si>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</si>
  <si>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</si>
  <si>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</si>
  <si>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</si>
  <si>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</si>
  <si>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</si>
  <si>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</si>
  <si>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</si>
  <si>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</si>
  <si>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</si>
  <si>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</si>
  <si>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</si>
  <si>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</si>
  <si>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</si>
  <si>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</si>
  <si>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</si>
  <si>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</si>
  <si>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</si>
  <si>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</si>
  <si>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</si>
  <si>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</si>
  <si>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</si>
  <si>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</si>
  <si>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</si>
  <si>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</si>
  <si>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</si>
  <si>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</si>
  <si>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</si>
  <si>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</si>
  <si>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</si>
  <si>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</si>
  <si>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</si>
  <si>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</si>
  <si>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</si>
  <si>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</si>
  <si>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</si>
  <si>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</si>
  <si>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</si>
  <si>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</si>
  <si>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</si>
  <si>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</si>
  <si>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</si>
  <si>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</si>
  <si>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</si>
  <si>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</si>
  <si>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</si>
  <si>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</si>
  <si>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</si>
  <si>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</si>
  <si>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</si>
  <si>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</si>
  <si>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</si>
  <si>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</si>
  <si>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</si>
  <si>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</si>
  <si>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</si>
  <si>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</si>
  <si>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</si>
  <si>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</si>
  <si>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</si>
  <si>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</si>
  <si>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</si>
  <si>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</si>
  <si>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</si>
  <si>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</si>
  <si>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</si>
  <si>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</si>
  <si>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</si>
  <si>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</si>
  <si>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</si>
  <si>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</si>
  <si>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</si>
  <si>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</si>
  <si>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</si>
  <si>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</si>
  <si>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</si>
  <si>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</si>
  <si>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</si>
  <si>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</si>
  <si>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</si>
  <si>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</si>
  <si>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</si>
  <si>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</si>
  <si>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</si>
  <si>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</si>
  <si>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</si>
  <si>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</si>
  <si>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</si>
  <si>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</si>
  <si>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</si>
  <si>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</si>
  <si>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</si>
  <si>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</si>
  <si>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</si>
  <si>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</si>
  <si>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</si>
  <si>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</si>
  <si>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</si>
  <si>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</si>
  <si>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</si>
  <si>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</si>
  <si>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</si>
  <si>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</si>
  <si>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</si>
  <si>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</si>
  <si>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</si>
  <si>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</si>
  <si>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</si>
  <si>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</si>
  <si>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</si>
  <si>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</si>
  <si>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</si>
  <si>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</si>
  <si>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</si>
  <si>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</si>
  <si>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</si>
  <si>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</si>
  <si>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</si>
  <si>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</si>
  <si>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</si>
  <si>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</si>
  <si>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</si>
  <si>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</si>
  <si>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</si>
  <si>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</si>
  <si>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</si>
  <si>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</si>
  <si>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</si>
  <si>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</si>
  <si>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</si>
  <si>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</si>
  <si>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</si>
  <si>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</si>
  <si>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</si>
  <si>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</si>
  <si>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</si>
  <si>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</si>
  <si>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</si>
  <si>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</si>
  <si>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</si>
  <si>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</si>
  <si>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</si>
  <si>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</si>
  <si>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</si>
  <si>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</si>
  <si>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</si>
  <si>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</si>
  <si>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</si>
  <si>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</si>
  <si>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</si>
  <si>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</si>
  <si>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</si>
  <si>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</si>
  <si>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</si>
  <si>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</si>
  <si>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</si>
  <si>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</si>
  <si>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</si>
  <si>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</si>
  <si>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</si>
  <si>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</si>
  <si>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</si>
  <si>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</si>
  <si>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</si>
  <si>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</si>
  <si>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</si>
  <si>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</si>
  <si>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</si>
  <si>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</si>
  <si>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</si>
  <si>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</si>
  <si>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</si>
  <si>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</si>
  <si>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</si>
  <si>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</si>
  <si>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</si>
  <si>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</si>
  <si>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</si>
  <si>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</si>
  <si>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</si>
  <si>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</si>
  <si>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</si>
  <si>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</si>
  <si>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</si>
  <si>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</si>
  <si>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</si>
  <si>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</si>
  <si>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</si>
  <si>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</si>
  <si>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</si>
  <si>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</si>
  <si>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</si>
  <si>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</si>
  <si>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</si>
  <si>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</si>
  <si>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</si>
  <si>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</si>
  <si>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</si>
  <si>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</si>
  <si>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</si>
  <si>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</si>
  <si>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</si>
  <si>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</si>
  <si>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</si>
  <si>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</si>
  <si>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</si>
  <si>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</si>
  <si>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</si>
  <si>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</si>
  <si>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</si>
  <si>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</si>
  <si>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</si>
  <si>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</si>
  <si>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</si>
  <si>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</si>
  <si>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</si>
  <si>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</si>
  <si>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</si>
  <si>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</si>
  <si>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</si>
  <si>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</si>
  <si>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</si>
  <si>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</si>
  <si>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</si>
  <si>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</si>
  <si>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</si>
  <si>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</si>
  <si>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</si>
  <si>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</si>
  <si>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</si>
  <si>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</si>
  <si>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</si>
  <si>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</si>
  <si>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</si>
  <si>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</si>
  <si>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</si>
  <si>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</si>
  <si>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</si>
  <si>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</si>
  <si>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</si>
  <si>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</si>
  <si>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</si>
  <si>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</si>
  <si>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</si>
  <si>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</si>
  <si>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</si>
  <si>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</si>
  <si>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</si>
  <si>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</si>
  <si>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</si>
  <si>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</si>
  <si>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</si>
  <si>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</si>
  <si>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</si>
  <si>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</si>
  <si>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</si>
  <si>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</si>
  <si>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</si>
  <si>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</si>
  <si>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</si>
  <si>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</si>
  <si>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</si>
  <si>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</si>
  <si>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</si>
  <si>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</si>
  <si>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</si>
  <si>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</si>
  <si>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</si>
  <si>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</si>
  <si>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</si>
  <si>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</si>
  <si>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</si>
  <si>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</si>
  <si>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</si>
  <si>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</si>
  <si>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</si>
  <si>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</si>
  <si>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</si>
  <si>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</si>
  <si>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</si>
  <si>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</si>
  <si>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</si>
  <si>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</si>
  <si>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</si>
  <si>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</si>
  <si>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</si>
  <si>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</si>
  <si>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</si>
  <si>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</si>
  <si>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</si>
  <si>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</si>
  <si>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</si>
  <si>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</si>
  <si>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</si>
  <si>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</si>
  <si>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</si>
  <si>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</si>
  <si>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</si>
  <si>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</si>
  <si>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</si>
  <si>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</si>
  <si>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</si>
  <si>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</si>
  <si>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</si>
  <si>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</si>
  <si>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</si>
  <si>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</si>
  <si>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</si>
  <si>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</si>
  <si>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</si>
  <si>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</si>
  <si>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</si>
  <si>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</si>
  <si>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</si>
  <si>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</si>
  <si>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</si>
  <si>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</si>
  <si>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</si>
  <si>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</si>
  <si>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</si>
  <si>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</si>
  <si>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</si>
  <si>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</si>
  <si>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</si>
  <si>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</si>
  <si>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</si>
  <si>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</si>
  <si>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</si>
  <si>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</si>
  <si>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</si>
  <si>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</si>
  <si>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</si>
  <si>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</si>
  <si>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</si>
  <si>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</si>
  <si>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</si>
  <si>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</si>
  <si>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</si>
  <si>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</si>
  <si>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</si>
  <si>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</si>
  <si>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</si>
  <si>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</si>
  <si>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</si>
  <si>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</si>
  <si>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</si>
  <si>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</si>
  <si>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</si>
  <si>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</si>
  <si>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</si>
  <si>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</si>
  <si>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</si>
  <si>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</si>
  <si>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</si>
  <si>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</si>
  <si>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</si>
  <si>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</si>
  <si>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</si>
  <si>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</si>
  <si>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</si>
  <si>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</si>
  <si>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</si>
  <si>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</si>
  <si>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</si>
  <si>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</si>
  <si>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</si>
  <si>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</si>
  <si>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</si>
  <si>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</si>
  <si>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</si>
  <si>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</si>
  <si>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</si>
  <si>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</si>
  <si>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</si>
  <si>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</si>
  <si>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</si>
  <si>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</si>
  <si>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</si>
  <si>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</si>
  <si>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</si>
  <si>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</si>
  <si>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</si>
  <si>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</si>
  <si>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</si>
  <si>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</si>
  <si>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</si>
  <si>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</si>
  <si>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</si>
  <si>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</si>
  <si>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</si>
  <si>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</si>
  <si>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</si>
  <si>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</si>
  <si>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</si>
  <si>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</si>
  <si>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</si>
  <si>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</si>
  <si>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</si>
  <si>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</si>
  <si>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</si>
  <si>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</si>
  <si>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</si>
  <si>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</si>
  <si>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</si>
  <si>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</si>
  <si>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</si>
  <si>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</si>
  <si>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</si>
  <si>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</si>
  <si>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</si>
  <si>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</si>
  <si>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</si>
  <si>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</si>
  <si>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</si>
  <si>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</si>
  <si>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</si>
  <si>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</si>
  <si>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</si>
  <si>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</si>
  <si>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</si>
  <si>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</si>
  <si>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</si>
  <si>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</si>
  <si>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</si>
  <si>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</si>
  <si>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</si>
  <si>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</si>
  <si>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</si>
  <si>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</si>
  <si>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</si>
  <si>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</si>
  <si>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</si>
  <si>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</si>
  <si>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</si>
  <si>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</si>
  <si>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</si>
  <si>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</si>
  <si>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</si>
  <si>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</si>
  <si>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</si>
  <si>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</si>
  <si>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</si>
  <si>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</si>
  <si>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</si>
  <si>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</si>
  <si>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</si>
  <si>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</si>
  <si>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</si>
  <si>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</si>
  <si>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</si>
  <si>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</si>
  <si>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</si>
  <si>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</si>
  <si>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</si>
  <si>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</si>
  <si>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</si>
  <si>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</si>
  <si>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</si>
  <si>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</si>
  <si>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</si>
  <si>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</si>
  <si>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</si>
  <si>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</si>
  <si>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</si>
  <si>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</si>
  <si>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</si>
  <si>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</si>
  <si>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</si>
  <si>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</si>
  <si>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</si>
  <si>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</si>
  <si>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</si>
  <si>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</si>
  <si>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</si>
  <si>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</si>
  <si>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</si>
  <si>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</si>
  <si>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</si>
  <si>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</si>
  <si>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</si>
  <si>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</si>
  <si>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</si>
  <si>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</si>
  <si>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</si>
  <si>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</si>
  <si>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</si>
  <si>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</si>
  <si>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</si>
  <si>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</si>
  <si>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</si>
  <si>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</si>
  <si>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</si>
  <si>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</si>
  <si>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</si>
  <si>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</si>
  <si>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</si>
  <si>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</si>
  <si>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</si>
  <si>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</si>
  <si>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</si>
  <si>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</si>
  <si>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</si>
  <si>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</si>
  <si>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</si>
  <si>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</si>
  <si>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</si>
  <si>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</si>
  <si>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</si>
  <si>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</si>
  <si>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</si>
  <si>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</si>
  <si>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</si>
  <si>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</si>
  <si>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</si>
  <si>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</si>
  <si>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</si>
  <si>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</si>
  <si>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</si>
  <si>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</si>
  <si>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</si>
  <si>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</si>
  <si>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</si>
  <si>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</si>
  <si>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</si>
  <si>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</si>
  <si>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</si>
  <si>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</si>
  <si>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</si>
  <si>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</si>
  <si>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</si>
  <si>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</si>
  <si>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</si>
  <si>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</si>
  <si>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</si>
  <si>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</si>
  <si>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</si>
  <si>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</si>
  <si>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</si>
  <si>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</si>
  <si>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</si>
  <si>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</si>
  <si>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</si>
  <si>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</si>
  <si>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</si>
  <si>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</si>
  <si>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</si>
  <si>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</si>
  <si>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</si>
  <si>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</si>
  <si>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</si>
  <si>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</si>
  <si>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</si>
  <si>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</si>
  <si>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</si>
  <si>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</si>
  <si>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</si>
  <si>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</si>
  <si>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</si>
  <si>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</si>
  <si>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</si>
  <si>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</si>
  <si>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</si>
  <si>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</si>
  <si>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</si>
  <si>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</si>
  <si>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</si>
  <si>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</si>
  <si>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</si>
  <si>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</si>
  <si>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</si>
  <si>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</si>
  <si>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</si>
  <si>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</si>
  <si>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</si>
  <si>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</si>
  <si>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</si>
  <si>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</si>
  <si>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</si>
  <si>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</si>
  <si>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</si>
  <si>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</si>
  <si>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</si>
  <si>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</si>
  <si>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</si>
  <si>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</si>
  <si>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</si>
  <si>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</si>
  <si>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</si>
  <si>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</si>
  <si>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</si>
  <si>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</si>
  <si>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</si>
  <si>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</si>
  <si>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</si>
  <si>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</si>
  <si>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</si>
  <si>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</si>
  <si>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</si>
  <si>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</si>
  <si>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</si>
  <si>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</si>
  <si>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</si>
  <si>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</si>
  <si>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</si>
  <si>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</si>
  <si>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</si>
  <si>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</si>
  <si>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</si>
  <si>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</si>
  <si>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</si>
  <si>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</si>
  <si>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</si>
  <si>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</si>
  <si>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</si>
  <si>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</si>
  <si>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</si>
  <si>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</si>
  <si>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</si>
  <si>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</si>
  <si>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</si>
  <si>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</si>
  <si>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</si>
  <si>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</si>
  <si>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</si>
  <si>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</si>
  <si>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</si>
  <si>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</si>
  <si>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</si>
  <si>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</si>
  <si>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</si>
  <si>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</si>
  <si>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</si>
  <si>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</si>
  <si>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</si>
  <si>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</si>
  <si>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</si>
  <si>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</si>
  <si>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</si>
  <si>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</si>
  <si>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</si>
  <si>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</si>
  <si>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</si>
  <si>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</si>
  <si>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</si>
  <si>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</si>
  <si>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</si>
  <si>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</si>
  <si>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</si>
  <si>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</si>
  <si>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</si>
  <si>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</si>
  <si>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</si>
  <si>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</si>
  <si>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</si>
  <si>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</si>
  <si>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</si>
  <si>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</si>
  <si>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</si>
  <si>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</si>
  <si>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</si>
  <si>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</si>
  <si>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</si>
  <si>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</si>
  <si>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</si>
  <si>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</si>
  <si>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</si>
  <si>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</si>
  <si>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</si>
  <si>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</si>
  <si>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</si>
  <si>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</si>
  <si>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</si>
  <si>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</si>
  <si>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</si>
  <si>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</si>
  <si>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</si>
  <si>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</si>
  <si>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</si>
  <si>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</si>
  <si>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</si>
  <si>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</si>
  <si>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</si>
  <si>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</si>
  <si>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</si>
  <si>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</si>
  <si>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</si>
  <si>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</si>
  <si>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</si>
  <si>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</si>
  <si>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</si>
  <si>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</si>
  <si>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</si>
  <si>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</si>
  <si>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</si>
  <si>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</si>
  <si>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</si>
  <si>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</si>
  <si>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</si>
  <si>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</si>
  <si>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</si>
  <si>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</si>
  <si>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</si>
  <si>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</si>
  <si>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</si>
  <si>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</si>
  <si>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</si>
  <si>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</si>
  <si>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</si>
  <si>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</si>
  <si>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</si>
  <si>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</si>
  <si>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</si>
  <si>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</si>
  <si>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</si>
  <si>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</si>
  <si>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</si>
  <si>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</si>
  <si>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</si>
  <si>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</si>
  <si>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</si>
  <si>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</si>
  <si>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</si>
  <si>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</si>
  <si>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</si>
  <si>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</si>
  <si>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</si>
  <si>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</si>
  <si>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</si>
  <si>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</si>
  <si>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</si>
  <si>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</si>
  <si>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</si>
  <si>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</si>
  <si>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</si>
  <si>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</si>
  <si>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</si>
  <si>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</si>
  <si>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</si>
  <si>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</si>
  <si>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</si>
  <si>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</si>
  <si>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</si>
  <si>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</si>
  <si>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</si>
  <si>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</si>
  <si>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</si>
  <si>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</si>
  <si>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</si>
  <si>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</si>
  <si>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</si>
  <si>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</si>
  <si>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</si>
  <si>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</si>
  <si>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</si>
  <si>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</si>
  <si>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</si>
  <si>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</si>
  <si>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</si>
  <si>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</si>
  <si>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</si>
  <si>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</si>
  <si>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</si>
  <si>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</si>
  <si>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</si>
  <si>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</si>
  <si>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</si>
  <si>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</si>
  <si>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</si>
  <si>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</si>
  <si>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</si>
  <si>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</si>
  <si>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</si>
  <si>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</si>
  <si>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</si>
  <si>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</si>
  <si>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</si>
  <si>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</si>
  <si>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</si>
  <si>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</si>
  <si>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</si>
  <si>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</si>
  <si>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</si>
  <si>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</si>
  <si>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</si>
  <si>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</si>
  <si>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</si>
  <si>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</si>
  <si>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</si>
  <si>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</si>
  <si>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</si>
  <si>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</si>
  <si>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</si>
  <si>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</si>
  <si>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</si>
  <si>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</si>
  <si>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</si>
  <si>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</si>
  <si>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</si>
  <si>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</si>
  <si>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</si>
  <si>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</si>
  <si>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</si>
  <si>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</si>
  <si>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</si>
  <si>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</si>
  <si>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</si>
  <si>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</si>
  <si>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</si>
  <si>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</si>
  <si>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</si>
  <si>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</si>
  <si>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</si>
  <si>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</si>
  <si>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</si>
  <si>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</si>
  <si>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</si>
  <si>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</si>
  <si>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</si>
  <si>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</si>
  <si>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</si>
  <si>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</si>
  <si>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</si>
  <si>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</si>
  <si>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</si>
  <si>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</si>
  <si>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</si>
  <si>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</si>
  <si>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</si>
  <si>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</si>
  <si>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</si>
  <si>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</si>
  <si>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</si>
  <si>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</si>
  <si>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</si>
  <si>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</si>
  <si>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</si>
  <si>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</si>
  <si>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</si>
  <si>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</si>
  <si>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</si>
  <si>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</si>
  <si>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</si>
  <si>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</si>
  <si>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</si>
  <si>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</si>
  <si>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</si>
  <si>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</si>
  <si>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</si>
  <si>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</si>
  <si>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</si>
  <si>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</si>
  <si>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</si>
  <si>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</si>
  <si>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</si>
  <si>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</si>
  <si>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</si>
  <si>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</si>
  <si>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</si>
  <si>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</si>
  <si>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</si>
  <si>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</si>
  <si>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</si>
  <si>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</si>
  <si>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</si>
  <si>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</si>
  <si>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</si>
  <si>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</si>
  <si>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</si>
  <si>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</si>
  <si>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</si>
  <si>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</si>
  <si>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</si>
  <si>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</si>
  <si>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</si>
  <si>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</si>
  <si>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</si>
  <si>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</si>
  <si>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</si>
  <si>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</si>
  <si>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</si>
  <si>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</si>
  <si>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</si>
  <si>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</si>
  <si>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</si>
  <si>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</si>
  <si>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</si>
  <si>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</si>
  <si>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</si>
  <si>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</si>
  <si>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</si>
  <si>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</si>
  <si>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</si>
  <si>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</si>
  <si>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</si>
  <si>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</si>
  <si>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</si>
  <si>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</si>
  <si>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</si>
  <si>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</si>
  <si>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</si>
  <si>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</si>
  <si>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</si>
  <si>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</si>
  <si>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</si>
  <si>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</si>
  <si>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</si>
  <si>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</si>
  <si>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</si>
  <si>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</si>
  <si>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</si>
  <si>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</si>
  <si>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</si>
  <si>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</si>
  <si>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</si>
  <si>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</si>
  <si>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</si>
  <si>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</si>
  <si>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</si>
  <si>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</si>
  <si>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</si>
  <si>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</si>
  <si>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</si>
  <si>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</si>
  <si>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</si>
  <si>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</si>
  <si>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</si>
  <si>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</si>
  <si>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</si>
  <si>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</si>
  <si>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</si>
  <si>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</si>
  <si>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</si>
  <si>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</si>
  <si>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</si>
  <si>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</si>
  <si>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</si>
  <si>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</si>
  <si>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</si>
  <si>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</si>
  <si>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</si>
  <si>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</si>
  <si>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</si>
  <si>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</si>
  <si>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</si>
  <si>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</si>
  <si>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</si>
  <si>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</si>
  <si>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</si>
  <si>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</si>
  <si>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</si>
  <si>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</si>
  <si>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</si>
  <si>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</si>
  <si>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</si>
  <si>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</si>
  <si>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</si>
  <si>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</si>
  <si>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</si>
  <si>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</si>
  <si>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</si>
  <si>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</si>
  <si>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</si>
  <si>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</si>
  <si>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</si>
  <si>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</si>
  <si>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</si>
  <si>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</si>
  <si>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</si>
  <si>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</si>
  <si>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</si>
  <si>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</si>
  <si>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</si>
  <si>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</si>
  <si>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</si>
  <si>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</si>
  <si>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</si>
  <si>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</si>
  <si>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</si>
  <si>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</si>
  <si>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</si>
  <si>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</si>
  <si>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</si>
  <si>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</si>
  <si>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</si>
  <si>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</si>
  <si>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</si>
  <si>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</si>
  <si>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</si>
  <si>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</si>
  <si>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</si>
  <si>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</si>
  <si>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</si>
  <si>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</si>
  <si>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</si>
  <si>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</si>
  <si>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</si>
  <si>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</si>
  <si>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</si>
  <si>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</si>
  <si>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</si>
  <si>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</si>
  <si>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</si>
  <si>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</si>
  <si>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</si>
  <si>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</si>
  <si>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</si>
  <si>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</si>
  <si>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</si>
  <si>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</si>
  <si>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</si>
  <si>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</si>
  <si>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</si>
  <si>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</si>
  <si>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</si>
  <si>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</si>
  <si>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</si>
  <si>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</si>
  <si>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</si>
  <si>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</si>
  <si>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</si>
  <si>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</si>
  <si>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</si>
  <si>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</si>
  <si>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</si>
  <si>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</si>
  <si>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</si>
  <si>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</si>
  <si>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</si>
  <si>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</si>
  <si>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</si>
  <si>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</si>
  <si>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</si>
  <si>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</si>
  <si>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</si>
  <si>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</si>
  <si>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</si>
  <si>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</si>
  <si>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</si>
  <si>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</si>
  <si>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</si>
  <si>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</si>
  <si>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</si>
  <si>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</si>
  <si>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</si>
  <si>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</si>
  <si>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</si>
  <si>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</si>
  <si>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</si>
  <si>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</si>
  <si>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</si>
  <si>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</si>
  <si>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</si>
  <si>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</si>
  <si>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</si>
  <si>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</si>
  <si>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</si>
  <si>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</si>
  <si>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</si>
  <si>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</si>
  <si>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</si>
  <si>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</si>
  <si>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</si>
  <si>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</si>
  <si>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</si>
  <si>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</si>
  <si>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</si>
  <si>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</si>
  <si>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</si>
  <si>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</si>
  <si>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</si>
  <si>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</si>
  <si>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</si>
  <si>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</si>
  <si>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</si>
  <si>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</si>
  <si>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</si>
  <si>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</si>
  <si>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</si>
  <si>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</si>
  <si>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</si>
  <si>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</si>
  <si>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</si>
  <si>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</si>
  <si>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</si>
  <si>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</si>
  <si>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</si>
  <si>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</si>
  <si>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</si>
  <si>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</si>
  <si>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</si>
  <si>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</si>
  <si>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</si>
  <si>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</si>
  <si>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</si>
  <si>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</si>
  <si>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</si>
  <si>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</si>
  <si>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</si>
  <si>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</si>
  <si>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</si>
  <si>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</si>
  <si>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</si>
  <si>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</si>
  <si>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</si>
  <si>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</si>
  <si>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</si>
  <si>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</si>
  <si>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</si>
  <si>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</si>
  <si>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</si>
  <si>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</si>
  <si>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</si>
  <si>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</si>
  <si>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</si>
  <si>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</si>
  <si>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</si>
  <si>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</si>
  <si>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</si>
  <si>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</si>
  <si>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</si>
  <si>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</si>
  <si>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</si>
  <si>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</si>
  <si>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</si>
  <si>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</si>
  <si>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</si>
  <si>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</si>
  <si>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</si>
  <si>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</si>
  <si>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</si>
  <si>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</si>
  <si>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</si>
  <si>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</si>
  <si>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</si>
  <si>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</si>
  <si>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</si>
  <si>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</si>
  <si>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</si>
  <si>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</si>
  <si>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</si>
  <si>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</si>
  <si>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</si>
  <si>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</si>
  <si>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</si>
  <si>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</si>
  <si>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</si>
  <si>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</si>
  <si>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</si>
  <si>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</si>
  <si>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</si>
  <si>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</si>
  <si>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</si>
  <si>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</si>
  <si>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</si>
  <si>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</si>
  <si>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</si>
  <si>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</si>
  <si>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</si>
  <si>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</si>
  <si>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</si>
  <si>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</si>
  <si>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</si>
  <si>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</si>
  <si>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</si>
  <si>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</si>
  <si>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</si>
  <si>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</si>
  <si>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</si>
  <si>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</si>
  <si>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</si>
  <si>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</si>
  <si>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</si>
  <si>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</si>
  <si>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</si>
  <si>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</si>
  <si>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</si>
  <si>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</si>
  <si>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</si>
  <si>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</si>
  <si>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</si>
  <si>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</si>
  <si>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</si>
  <si>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</si>
  <si>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</si>
  <si>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</si>
  <si>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</si>
  <si>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</si>
  <si>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</si>
  <si>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</si>
  <si>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</si>
  <si>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</si>
  <si>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</si>
  <si>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</si>
  <si>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</si>
  <si>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</si>
  <si>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</si>
  <si>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</si>
  <si>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</si>
  <si>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</si>
  <si>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</si>
  <si>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</si>
  <si>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</si>
  <si>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</si>
  <si>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</si>
  <si>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</si>
  <si>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</si>
  <si>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</si>
  <si>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</si>
  <si>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</si>
  <si>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</si>
  <si>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</si>
  <si>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</si>
  <si>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</si>
  <si>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</si>
  <si>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</si>
  <si>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</si>
  <si>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</si>
  <si>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</si>
  <si>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</si>
  <si>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</si>
  <si>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</si>
  <si>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</si>
  <si>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</si>
  <si>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</si>
  <si>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</si>
  <si>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</si>
  <si>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</si>
  <si>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</si>
  <si>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</si>
  <si>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</si>
  <si>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</si>
  <si>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</si>
  <si>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</si>
  <si>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</si>
  <si>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</si>
  <si>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</si>
  <si>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</si>
  <si>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</si>
  <si>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</si>
  <si>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</si>
  <si>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</si>
  <si>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</si>
  <si>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</si>
  <si>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</si>
  <si>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</si>
  <si>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</si>
  <si>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</si>
  <si>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</si>
  <si>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</si>
  <si>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</si>
  <si>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</si>
  <si>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</si>
  <si>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</si>
  <si>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</si>
  <si>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</si>
  <si>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</si>
  <si>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</si>
  <si>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</si>
  <si>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</si>
  <si>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</si>
  <si>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</si>
  <si>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</si>
  <si>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</si>
  <si>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</si>
  <si>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</si>
  <si>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</si>
  <si>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</si>
  <si>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</si>
  <si>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</si>
  <si>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</si>
  <si>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</si>
  <si>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</si>
  <si>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</si>
  <si>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</si>
  <si>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</si>
  <si>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</si>
  <si>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</si>
  <si>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</si>
  <si>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</si>
  <si>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</si>
  <si>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</si>
  <si>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</si>
  <si>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</si>
  <si>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</si>
  <si>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</si>
  <si>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</si>
  <si>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</si>
  <si>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</si>
  <si>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</si>
  <si>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</si>
  <si>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</si>
  <si>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</si>
  <si>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</si>
  <si>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</si>
  <si>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</si>
  <si>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</si>
  <si>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</si>
  <si>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</si>
  <si>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</si>
  <si>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</si>
  <si>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</si>
  <si>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</si>
  <si>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</si>
  <si>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</si>
  <si>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</si>
  <si>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</si>
  <si>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</si>
  <si>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</si>
  <si>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</si>
  <si>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</si>
  <si>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</si>
  <si>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</si>
  <si>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</si>
  <si>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</si>
  <si>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</si>
  <si>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</si>
  <si>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</si>
  <si>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</si>
  <si>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</si>
  <si>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</si>
  <si>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</si>
  <si>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</si>
  <si>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</si>
  <si>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</si>
  <si>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</si>
  <si>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</si>
  <si>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</si>
  <si>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</si>
  <si>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</si>
  <si>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</si>
  <si>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</si>
  <si>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</si>
  <si>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</si>
  <si>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</si>
  <si>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</si>
  <si>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</si>
  <si>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</si>
  <si>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</si>
  <si>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</si>
  <si>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</si>
  <si>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</si>
  <si>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</si>
  <si>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</si>
  <si>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</si>
  <si>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</si>
  <si>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</si>
  <si>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</si>
  <si>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</si>
  <si>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</si>
  <si>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</si>
  <si>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</si>
  <si>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</si>
  <si>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</si>
  <si>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</si>
  <si>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</si>
  <si>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</si>
  <si>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</si>
  <si>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</si>
  <si>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</si>
  <si>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</si>
  <si>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</si>
  <si>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</si>
  <si>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</si>
  <si>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</si>
  <si>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</si>
  <si>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</si>
  <si>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</si>
  <si>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</si>
  <si>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</si>
  <si>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</si>
  <si>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</si>
  <si>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</si>
  <si>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</si>
  <si>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</si>
  <si>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</si>
  <si>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</si>
  <si>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</si>
  <si>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</si>
  <si>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</si>
  <si>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</si>
  <si>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</si>
  <si>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</si>
  <si>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</si>
  <si>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</si>
  <si>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</si>
  <si>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</si>
  <si>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</si>
  <si>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</si>
  <si>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</si>
  <si>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</si>
  <si>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</si>
  <si>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</si>
  <si>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</si>
  <si>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</si>
  <si>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</si>
  <si>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</si>
  <si>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</si>
  <si>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</si>
  <si>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</si>
  <si>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</si>
  <si>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</si>
  <si>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</si>
  <si>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</si>
  <si>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</si>
  <si>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</si>
  <si>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</si>
  <si>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</si>
  <si>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</si>
  <si>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</si>
  <si>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</si>
  <si>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</si>
  <si>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</si>
  <si>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</si>
  <si>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</si>
  <si>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</si>
  <si>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</si>
  <si>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</si>
  <si>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</si>
  <si>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</si>
  <si>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</si>
  <si>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</si>
  <si>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</si>
  <si>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</si>
  <si>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</si>
  <si>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</si>
  <si>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</si>
  <si>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</si>
  <si>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</si>
  <si>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</si>
  <si>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</si>
  <si>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</si>
  <si>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</si>
  <si>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</si>
  <si>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</si>
  <si>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</si>
  <si>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</si>
  <si>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</si>
  <si>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</si>
  <si>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</si>
  <si>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</si>
  <si>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</si>
  <si>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</si>
  <si>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</si>
  <si>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</si>
  <si>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</si>
  <si>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</si>
  <si>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</si>
  <si>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</si>
  <si>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</si>
  <si>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</si>
  <si>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</si>
  <si>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</si>
  <si>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</si>
  <si>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</si>
  <si>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</si>
  <si>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</si>
  <si>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</si>
  <si>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</si>
  <si>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</si>
  <si>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</si>
  <si>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</si>
  <si>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</si>
  <si>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</si>
  <si>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</si>
  <si>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</si>
  <si>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</si>
  <si>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</si>
  <si>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</si>
  <si>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</si>
  <si>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</si>
  <si>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</si>
  <si>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</si>
  <si>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</si>
  <si>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</si>
  <si>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</si>
  <si>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</si>
  <si>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</si>
  <si>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</si>
  <si>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</si>
  <si>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</si>
  <si>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</si>
  <si>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</si>
  <si>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</si>
  <si>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</si>
  <si>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</si>
  <si>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</si>
  <si>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</si>
  <si>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</si>
  <si>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</si>
  <si>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</si>
  <si>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</si>
  <si>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</si>
  <si>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</si>
  <si>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</si>
  <si>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</si>
  <si>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</si>
  <si>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</si>
  <si>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</si>
  <si>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</si>
  <si>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</si>
  <si>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</si>
  <si>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</si>
  <si>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</si>
  <si>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</si>
  <si>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</si>
  <si>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</si>
  <si>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</si>
  <si>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</si>
  <si>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</si>
  <si>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</si>
  <si>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</si>
  <si>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</si>
  <si>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</si>
  <si>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</si>
  <si>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</si>
  <si>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</si>
  <si>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</si>
  <si>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</si>
  <si>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</si>
  <si>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</si>
  <si>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</si>
  <si>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</si>
  <si>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</si>
  <si>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</si>
  <si>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</si>
  <si>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</si>
  <si>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</si>
  <si>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</si>
  <si>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</si>
  <si>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</si>
  <si>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</si>
  <si>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</si>
  <si>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</si>
  <si>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</si>
  <si>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</si>
  <si>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</si>
  <si>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</si>
  <si>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</si>
  <si>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</si>
  <si>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</si>
  <si>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</si>
  <si>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</si>
  <si>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</si>
  <si>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</si>
  <si>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</si>
  <si>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</si>
  <si>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</si>
  <si>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</si>
  <si>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</si>
  <si>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</si>
  <si>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</si>
  <si>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</si>
  <si>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</si>
  <si>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</si>
  <si>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</si>
  <si>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</si>
  <si>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</si>
  <si>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</si>
  <si>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</si>
  <si>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</si>
  <si>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</si>
  <si>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</si>
  <si>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</si>
  <si>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</si>
  <si>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</si>
  <si>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</si>
  <si>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</si>
  <si>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</si>
  <si>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</si>
  <si>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</si>
  <si>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</si>
  <si>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</si>
  <si>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</si>
  <si>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</si>
  <si>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</si>
  <si>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</si>
  <si>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</si>
  <si>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</si>
  <si>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</si>
  <si>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</si>
  <si>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</si>
  <si>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</si>
  <si>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</si>
  <si>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</si>
  <si>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</si>
  <si>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</si>
  <si>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</si>
  <si>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</si>
  <si>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</si>
  <si>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</si>
  <si>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</si>
  <si>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</si>
  <si>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</si>
  <si>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</si>
  <si>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</si>
  <si>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</si>
  <si>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</si>
  <si>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</si>
  <si>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</si>
  <si>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</si>
  <si>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</si>
  <si>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</si>
  <si>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</si>
  <si>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</si>
  <si>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</si>
  <si>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</si>
  <si>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</si>
  <si>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</si>
  <si>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</si>
  <si>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</si>
  <si>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</si>
  <si>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</si>
  <si>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</si>
  <si>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</si>
  <si>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</si>
  <si>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</si>
  <si>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</si>
  <si>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</si>
  <si>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</si>
  <si>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</si>
  <si>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</si>
  <si>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</si>
  <si>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</si>
  <si>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</si>
  <si>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</si>
  <si>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</si>
  <si>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</si>
  <si>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</si>
  <si>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</si>
  <si>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</si>
  <si>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</si>
  <si>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</si>
  <si>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</si>
  <si>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</si>
  <si>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</si>
  <si>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</si>
  <si>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</si>
  <si>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</si>
  <si>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</si>
  <si>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</si>
  <si>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</si>
  <si>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</si>
  <si>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</si>
  <si>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</si>
  <si>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</si>
  <si>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</si>
  <si>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</si>
  <si>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</si>
  <si>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</si>
  <si>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</si>
  <si>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</si>
  <si>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</si>
  <si>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</si>
  <si>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</si>
  <si>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</si>
  <si>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</si>
  <si>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</si>
  <si>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</si>
  <si>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</si>
  <si>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</si>
  <si>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</si>
  <si>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</si>
  <si>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</si>
  <si>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</si>
  <si>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</si>
  <si>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</si>
  <si>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</si>
  <si>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</si>
  <si>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</si>
  <si>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</si>
  <si>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</si>
  <si>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</si>
  <si>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</si>
  <si>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</si>
  <si>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</si>
  <si>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</si>
  <si>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</si>
  <si>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</si>
  <si>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</si>
  <si>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</si>
  <si>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</si>
  <si>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</si>
  <si>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</si>
  <si>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</si>
  <si>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</si>
  <si>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</si>
  <si>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</si>
  <si>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</si>
  <si>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</si>
  <si>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</si>
  <si>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</si>
  <si>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</si>
  <si>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</si>
  <si>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</si>
  <si>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</si>
  <si>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</si>
  <si>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</si>
  <si>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</si>
  <si>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</si>
  <si>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</si>
  <si>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</si>
  <si>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</si>
  <si>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</si>
  <si>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</si>
  <si>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</si>
  <si>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</si>
  <si>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</si>
  <si>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</si>
  <si>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</si>
  <si>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</si>
  <si>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</si>
  <si>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</si>
  <si>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</si>
  <si>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</si>
  <si>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</si>
  <si>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</si>
  <si>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</si>
  <si>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</si>
  <si>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</si>
  <si>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</si>
  <si>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</si>
  <si>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</si>
  <si>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</si>
  <si>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</si>
  <si>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</si>
  <si>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</si>
  <si>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</si>
  <si>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</si>
  <si>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</si>
  <si>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</si>
  <si>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</si>
  <si>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</si>
  <si>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</si>
  <si>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</si>
  <si>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</si>
  <si>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</si>
  <si>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</si>
  <si>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</si>
  <si>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</si>
  <si>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</si>
  <si>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</si>
  <si>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</si>
  <si>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</si>
  <si>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</si>
  <si>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</si>
  <si>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</si>
  <si>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</si>
  <si>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</si>
  <si>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</si>
  <si>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</si>
  <si>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</si>
  <si>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</si>
  <si>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</si>
  <si>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</si>
  <si>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</si>
  <si>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</si>
  <si>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</si>
  <si>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</si>
  <si>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</si>
  <si>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</si>
  <si>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</si>
  <si>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</si>
  <si>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</si>
  <si>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</si>
  <si>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</si>
  <si>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</si>
  <si>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</si>
  <si>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</si>
  <si>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</si>
  <si>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</si>
  <si>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</si>
  <si>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</si>
  <si>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</si>
  <si>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</si>
  <si>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</si>
  <si>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</si>
  <si>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</si>
  <si>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</si>
  <si>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</si>
  <si>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</si>
  <si>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</si>
  <si>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</si>
  <si>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</si>
  <si>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</si>
  <si>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</si>
  <si>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</si>
  <si>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</si>
  <si>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</si>
  <si>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</si>
  <si>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</si>
  <si>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</si>
  <si>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</si>
  <si>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</si>
  <si>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</si>
  <si>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</si>
  <si>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</si>
  <si>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</si>
  <si>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</si>
  <si>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</si>
  <si>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</si>
  <si>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</si>
  <si>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</si>
  <si>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</si>
  <si>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</si>
  <si>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</si>
  <si>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</si>
  <si>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</si>
  <si>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</si>
  <si>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</si>
  <si>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</si>
  <si>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</si>
  <si>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</si>
  <si>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</si>
  <si>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</si>
  <si>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</si>
  <si>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</si>
  <si>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</si>
  <si>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</si>
  <si>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</si>
  <si>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</si>
  <si>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</si>
  <si>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</si>
  <si>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</si>
  <si>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</si>
  <si>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</si>
  <si>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</si>
  <si>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</si>
  <si>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</si>
  <si>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</si>
  <si>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</si>
  <si>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</si>
  <si>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</si>
  <si>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</si>
  <si>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</si>
  <si>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</si>
  <si>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</si>
  <si>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</si>
  <si>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</si>
  <si>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</si>
  <si>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</si>
  <si>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</si>
  <si>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</si>
  <si>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</si>
  <si>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</si>
  <si>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</si>
  <si>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</si>
  <si>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</si>
  <si>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</si>
  <si>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</si>
  <si>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</si>
  <si>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</si>
  <si>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</si>
  <si>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</si>
  <si>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</si>
  <si>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</si>
  <si>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</si>
  <si>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</si>
  <si>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</si>
  <si>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</si>
  <si>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</si>
  <si>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</si>
  <si>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</si>
  <si>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</si>
  <si>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</si>
  <si>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</si>
  <si>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</si>
  <si>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</si>
  <si>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</si>
  <si>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</si>
  <si>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</si>
  <si>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</si>
  <si>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</si>
  <si>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</si>
  <si>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</si>
  <si>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</si>
  <si>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</si>
  <si>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</si>
  <si>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</si>
  <si>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</si>
  <si>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</si>
  <si>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</si>
  <si>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</si>
  <si>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</si>
  <si>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</si>
  <si>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</si>
  <si>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</si>
  <si>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</si>
  <si>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</si>
  <si>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</si>
  <si>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</si>
  <si>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</si>
  <si>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</si>
  <si>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</si>
  <si>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</si>
  <si>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</si>
  <si>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</si>
  <si>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</si>
  <si>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</si>
  <si>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</si>
  <si>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</si>
  <si>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</si>
  <si>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</si>
  <si>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</si>
  <si>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</si>
  <si>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</si>
  <si>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</si>
  <si>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</si>
  <si>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</si>
  <si>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</si>
  <si>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</si>
  <si>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</si>
  <si>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</si>
  <si>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</si>
  <si>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</si>
  <si>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</si>
  <si>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</si>
  <si>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</si>
  <si>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</si>
  <si>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</si>
  <si>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</si>
  <si>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</si>
  <si>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</si>
  <si>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</si>
  <si>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</si>
  <si>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</si>
  <si>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</si>
  <si>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</si>
  <si>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</si>
  <si>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</si>
  <si>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</si>
  <si>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</si>
  <si>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</si>
  <si>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</si>
  <si>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</si>
  <si>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</si>
  <si>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</si>
  <si>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</si>
  <si>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</si>
  <si>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</si>
  <si>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</si>
  <si>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</si>
  <si>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</si>
  <si>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</si>
  <si>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</si>
  <si>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</si>
  <si>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</si>
  <si>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</si>
  <si>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</si>
  <si>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</si>
  <si>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</si>
  <si>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</si>
  <si>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</si>
  <si>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</si>
  <si>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</si>
  <si>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</si>
  <si>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</si>
  <si>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</si>
  <si>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</si>
  <si>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</si>
  <si>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</si>
  <si>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</si>
  <si>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</si>
  <si>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</si>
  <si>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</si>
  <si>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</si>
  <si>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</si>
  <si>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</si>
  <si>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</si>
  <si>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</si>
  <si>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</si>
  <si>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</si>
  <si>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</si>
  <si>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</si>
  <si>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</si>
  <si>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</si>
  <si>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</si>
  <si>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</si>
  <si>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</si>
  <si>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</si>
  <si>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</si>
  <si>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</si>
  <si>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</si>
  <si>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</si>
  <si>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</si>
  <si>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</si>
  <si>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</si>
  <si>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</si>
  <si>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</si>
  <si>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</si>
  <si>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</si>
  <si>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</si>
  <si>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</si>
  <si>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</si>
  <si>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</si>
  <si>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</si>
  <si>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</si>
  <si>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</si>
  <si>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</si>
  <si>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</si>
  <si>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</si>
  <si>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</si>
  <si>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</si>
  <si>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</si>
  <si>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</si>
  <si>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</si>
  <si>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</si>
  <si>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</si>
  <si>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</si>
  <si>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</si>
  <si>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</si>
  <si>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</si>
  <si>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</si>
  <si>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</si>
  <si>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</si>
  <si>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</si>
  <si>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</si>
  <si>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</si>
  <si>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</si>
  <si>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</si>
  <si>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</si>
  <si>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</si>
  <si>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</si>
  <si>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</si>
  <si>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</si>
  <si>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</si>
  <si>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</si>
  <si>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</si>
  <si>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</si>
  <si>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</si>
  <si>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</si>
  <si>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</si>
  <si>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</si>
  <si>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</si>
  <si>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</si>
  <si>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</si>
  <si>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</si>
  <si>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</si>
  <si>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</si>
  <si>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</si>
  <si>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</si>
  <si>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</si>
  <si>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</si>
  <si>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</si>
  <si>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</si>
  <si>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</si>
  <si>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</si>
  <si>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</si>
  <si>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</si>
  <si>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</si>
  <si>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</si>
  <si>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</si>
  <si>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</si>
  <si>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</si>
  <si>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</si>
  <si>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</si>
  <si>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</si>
  <si>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</si>
  <si>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</si>
  <si>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</si>
  <si>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</si>
  <si>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</si>
  <si>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</si>
  <si>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</si>
  <si>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</si>
  <si>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</si>
  <si>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</si>
  <si>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</si>
  <si>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</si>
  <si>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</si>
  <si>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</si>
  <si>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</si>
  <si>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</si>
  <si>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</si>
  <si>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</si>
  <si>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</si>
  <si>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</si>
  <si>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</si>
  <si>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</si>
  <si>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</si>
  <si>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</si>
  <si>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</si>
  <si>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</si>
  <si>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</si>
  <si>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</si>
  <si>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</si>
  <si>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</si>
  <si>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</si>
  <si>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</si>
  <si>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</si>
  <si>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</si>
  <si>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</si>
  <si>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</si>
  <si>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</si>
  <si>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</si>
  <si>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</si>
  <si>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</si>
  <si>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</si>
  <si>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</si>
  <si>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</si>
  <si>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</si>
  <si>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</si>
  <si>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</si>
  <si>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</si>
  <si>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</si>
  <si>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</si>
  <si>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</si>
  <si>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</si>
  <si>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</si>
  <si>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</si>
  <si>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</si>
  <si>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</si>
  <si>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</si>
  <si>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</si>
  <si>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</si>
  <si>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</si>
  <si>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</si>
  <si>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</si>
  <si>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</si>
  <si>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</si>
  <si>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</si>
  <si>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</si>
  <si>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</si>
  <si>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</si>
  <si>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</si>
  <si>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</si>
  <si>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</si>
  <si>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</si>
  <si>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</si>
  <si>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</si>
  <si>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</si>
  <si>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</si>
  <si>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</si>
  <si>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</si>
  <si>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</si>
  <si>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</si>
  <si>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</si>
  <si>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</si>
  <si>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</si>
  <si>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</si>
  <si>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</si>
  <si>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</si>
  <si>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</si>
  <si>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</si>
  <si>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</si>
  <si>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</si>
  <si>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</si>
  <si>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</si>
  <si>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</si>
  <si>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</si>
  <si>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</si>
  <si>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</si>
  <si>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</si>
  <si>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</si>
  <si>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</si>
  <si>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</si>
  <si>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</si>
  <si>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</si>
  <si>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</si>
  <si>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</si>
  <si>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</si>
  <si>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</si>
  <si>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</si>
  <si>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</si>
  <si>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</si>
  <si>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</si>
  <si>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</si>
  <si>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</si>
  <si>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</si>
  <si>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</si>
  <si>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</si>
  <si>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</si>
  <si>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</si>
  <si>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</si>
  <si>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</si>
  <si>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</si>
  <si>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</si>
  <si>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</si>
  <si>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</si>
  <si>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</si>
  <si>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</si>
  <si>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</si>
  <si>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</si>
  <si>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</si>
  <si>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</si>
  <si>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</si>
  <si>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</si>
  <si>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</si>
  <si>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</si>
  <si>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</si>
  <si>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</si>
  <si>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</si>
  <si>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</si>
  <si>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</si>
  <si>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</si>
  <si>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</si>
  <si>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</si>
  <si>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</si>
  <si>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</si>
  <si>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</si>
  <si>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</si>
  <si>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</si>
  <si>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</si>
  <si>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</si>
  <si>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</si>
  <si>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</si>
  <si>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</si>
  <si>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</si>
  <si>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</si>
  <si>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</si>
  <si>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</si>
  <si>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</si>
  <si>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</si>
  <si>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</si>
  <si>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</si>
  <si>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</si>
  <si>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</si>
  <si>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</si>
  <si>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</si>
  <si>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</si>
  <si>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</si>
  <si>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</si>
  <si>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</si>
  <si>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</si>
  <si>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</si>
  <si>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</si>
  <si>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</si>
  <si>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</si>
  <si>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</si>
  <si>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</si>
  <si>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</si>
  <si>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</si>
  <si>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</si>
  <si>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</si>
  <si>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</si>
  <si>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</si>
  <si>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</si>
  <si>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</si>
  <si>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</si>
  <si>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</si>
  <si>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</si>
  <si>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</si>
  <si>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</si>
  <si>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</si>
  <si>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</si>
  <si>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</si>
  <si>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</si>
  <si>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</si>
  <si>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</si>
  <si>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</si>
  <si>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</si>
  <si>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</si>
  <si>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</si>
  <si>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</si>
  <si>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</si>
  <si>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</si>
  <si>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</si>
  <si>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</si>
  <si>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</si>
  <si>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</si>
  <si>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</si>
  <si>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</si>
  <si>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</si>
  <si>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</si>
  <si>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</si>
  <si>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</si>
  <si>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</si>
  <si>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</si>
  <si>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</si>
  <si>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</si>
  <si>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</si>
  <si>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</si>
  <si>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</si>
  <si>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</si>
  <si>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</si>
  <si>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</si>
  <si>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</si>
  <si>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</si>
  <si>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</si>
  <si>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</si>
  <si>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</si>
  <si>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</si>
  <si>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</si>
  <si>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</si>
  <si>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</si>
  <si>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</si>
  <si>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</si>
  <si>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</si>
  <si>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</si>
  <si>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</si>
  <si>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</si>
  <si>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</si>
  <si>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</si>
  <si>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</si>
  <si>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</si>
  <si>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</si>
  <si>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</si>
  <si>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</si>
  <si>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</si>
  <si>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</si>
  <si>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</si>
  <si>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</si>
  <si>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</si>
  <si>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</si>
  <si>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</si>
  <si>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</si>
  <si>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</si>
  <si>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</si>
  <si>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</si>
  <si>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</si>
  <si>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</si>
  <si>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</si>
  <si>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</si>
  <si>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</si>
  <si>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</si>
  <si>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</si>
  <si>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</si>
  <si>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</si>
  <si>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</si>
  <si>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</si>
  <si>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</si>
  <si>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</si>
  <si>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</si>
  <si>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</si>
  <si>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</si>
  <si>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</si>
  <si>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</si>
  <si>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</si>
  <si>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</si>
  <si>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</si>
  <si>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</si>
  <si>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</si>
  <si>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</si>
  <si>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</si>
  <si>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</si>
  <si>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</si>
  <si>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</si>
  <si>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</si>
  <si>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</si>
  <si>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</si>
  <si>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</si>
  <si>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</si>
  <si>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</si>
  <si>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</si>
  <si>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</si>
  <si>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</si>
  <si>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</si>
  <si>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</si>
  <si>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</si>
  <si>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</si>
  <si>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</si>
  <si>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</si>
  <si>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</si>
  <si>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</si>
  <si>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</si>
  <si>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</si>
  <si>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</si>
  <si>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</si>
  <si>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</si>
  <si>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</si>
  <si>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</si>
  <si>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</si>
  <si>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</si>
  <si>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</si>
  <si>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</si>
  <si>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</si>
  <si>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</si>
  <si>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</si>
  <si>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</si>
  <si>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</si>
  <si>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</si>
  <si>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</si>
  <si>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</si>
  <si>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</si>
  <si>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</si>
  <si>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</si>
  <si>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</si>
  <si>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</si>
  <si>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</si>
  <si>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</si>
  <si>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</si>
  <si>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</si>
  <si>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</si>
  <si>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</si>
  <si>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</si>
  <si>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</si>
  <si>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</si>
  <si>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</si>
  <si>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</si>
  <si>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</si>
  <si>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</si>
  <si>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</si>
  <si>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</si>
  <si>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</si>
  <si>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</si>
  <si>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</si>
  <si>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</si>
  <si>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</si>
  <si>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</si>
  <si>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</si>
  <si>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</si>
  <si>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</si>
  <si>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</si>
  <si>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</si>
  <si>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</si>
  <si>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</si>
  <si>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</si>
  <si>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</si>
  <si>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</si>
  <si>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</si>
  <si>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</si>
  <si>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</si>
  <si>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</si>
  <si>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</si>
  <si>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</si>
  <si>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</si>
  <si>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</si>
  <si>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</si>
  <si>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</si>
  <si>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</si>
  <si>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</si>
  <si>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</si>
  <si>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</si>
  <si>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</si>
  <si>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</si>
  <si>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</si>
  <si>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</si>
  <si>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</si>
  <si>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</si>
  <si>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</si>
  <si>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</si>
  <si>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</si>
  <si>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</si>
  <si>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</si>
  <si>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</si>
  <si>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</si>
  <si>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</si>
  <si>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</si>
  <si>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</si>
  <si>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</si>
  <si>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</si>
  <si>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</si>
  <si>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</si>
  <si>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</si>
  <si>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</si>
  <si>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</si>
  <si>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</si>
  <si>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</si>
  <si>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</si>
  <si>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</si>
  <si>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</si>
  <si>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</si>
  <si>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</si>
  <si>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</si>
  <si>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</si>
  <si>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</si>
  <si>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</si>
  <si>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</si>
  <si>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</si>
  <si>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</si>
  <si>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</si>
  <si>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</si>
  <si>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</si>
  <si>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</si>
  <si>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</si>
  <si>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</si>
  <si>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</si>
  <si>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</si>
  <si>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</si>
  <si>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</si>
  <si>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</si>
  <si>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</si>
  <si>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</si>
  <si>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</si>
  <si>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</si>
  <si>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</si>
  <si>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</si>
  <si>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</si>
  <si>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</si>
  <si>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</si>
  <si>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</si>
  <si>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</si>
  <si>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</si>
  <si>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</si>
  <si>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</si>
  <si>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</si>
  <si>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</si>
  <si>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</si>
  <si>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</si>
  <si>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</si>
  <si>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</si>
  <si>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</si>
  <si>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</si>
  <si>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</si>
  <si>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</si>
  <si>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</si>
  <si>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</si>
  <si>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</si>
  <si>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</si>
  <si>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</si>
  <si>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</si>
  <si>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</si>
  <si>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</si>
  <si>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</si>
  <si>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</si>
  <si>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</si>
  <si>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</si>
  <si>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</si>
  <si>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</si>
  <si>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</si>
  <si>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</si>
  <si>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</si>
  <si>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</si>
  <si>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</si>
  <si>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</si>
  <si>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</si>
  <si>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</si>
  <si>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</si>
  <si>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</si>
  <si>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</si>
  <si>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</si>
  <si>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</si>
  <si>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</si>
  <si>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</si>
  <si>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</si>
  <si>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</si>
  <si>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</si>
  <si>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</si>
  <si>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</si>
  <si>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</si>
  <si>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</si>
  <si>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</si>
  <si>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</si>
  <si>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</si>
  <si>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</si>
  <si>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</si>
  <si>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</si>
  <si>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</si>
  <si>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</si>
  <si>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</si>
  <si>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</si>
  <si>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</si>
  <si>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</si>
  <si>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</si>
  <si>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</si>
  <si>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</si>
  <si>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</si>
  <si>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</si>
  <si>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</si>
  <si>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</si>
  <si>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</si>
  <si>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</si>
  <si>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</si>
  <si>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</si>
  <si>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</si>
  <si>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</si>
  <si>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</si>
  <si>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</si>
  <si>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</si>
  <si>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</si>
  <si>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</si>
  <si>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</si>
  <si>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</si>
  <si>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</si>
  <si>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</si>
  <si>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</si>
  <si>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</si>
  <si>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</si>
  <si>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</si>
  <si>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</si>
  <si>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</si>
  <si>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</si>
  <si>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</si>
  <si>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</si>
  <si>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</si>
  <si>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</si>
  <si>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</si>
  <si>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</si>
  <si>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</si>
  <si>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</si>
  <si>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</si>
  <si>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</si>
  <si>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</si>
  <si>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</si>
  <si>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</si>
  <si>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</si>
  <si>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</si>
  <si>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</si>
  <si>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</si>
  <si>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</si>
  <si>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</si>
  <si>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</si>
  <si>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</si>
  <si>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</si>
  <si>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</si>
  <si>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</si>
  <si>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</si>
  <si>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</si>
  <si>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</si>
  <si>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</si>
  <si>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</si>
  <si>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</si>
  <si>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</si>
  <si>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</si>
  <si>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</si>
  <si>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</si>
  <si>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</si>
  <si>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</si>
  <si>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</si>
  <si>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</si>
  <si>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</si>
  <si>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</si>
  <si>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</si>
  <si>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</si>
  <si>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</si>
  <si>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</si>
  <si>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</si>
  <si>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</si>
  <si>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</si>
  <si>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</si>
  <si>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</si>
  <si>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</si>
  <si>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</si>
  <si>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</si>
  <si>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</si>
  <si>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</si>
  <si>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</si>
  <si>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</si>
  <si>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</si>
  <si>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</si>
  <si>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</si>
  <si>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</si>
  <si>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</si>
  <si>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</si>
  <si>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</si>
  <si>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</si>
  <si>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</si>
  <si>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</si>
  <si>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</si>
  <si>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</si>
  <si>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</si>
  <si>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</si>
  <si>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</si>
  <si>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</si>
  <si>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</si>
  <si>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</si>
  <si>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</si>
  <si>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</si>
  <si>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</si>
  <si>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</si>
  <si>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</si>
  <si>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</si>
  <si>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</si>
  <si>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</si>
  <si>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</si>
  <si>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</si>
  <si>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</si>
  <si>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</si>
  <si>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</si>
  <si>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</si>
  <si>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</si>
  <si>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</si>
  <si>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</si>
  <si>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</si>
  <si>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</si>
  <si>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</si>
  <si>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</si>
  <si>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</si>
  <si>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</si>
  <si>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</si>
  <si>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</si>
  <si>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</si>
  <si>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</si>
  <si>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</si>
  <si>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</si>
  <si>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</si>
  <si>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</si>
  <si>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</si>
  <si>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</si>
  <si>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</si>
  <si>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</si>
  <si>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</si>
  <si>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</si>
  <si>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</si>
  <si>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</si>
  <si>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</si>
  <si>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</si>
  <si>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</si>
  <si>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</si>
  <si>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</si>
  <si>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</si>
  <si>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</si>
  <si>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</si>
  <si>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</si>
  <si>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</si>
  <si>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</si>
  <si>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</si>
  <si>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</si>
  <si>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</si>
  <si>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</si>
  <si>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</si>
  <si>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</si>
  <si>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</si>
  <si>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</si>
  <si>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</si>
  <si>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</si>
  <si>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</si>
  <si>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</si>
  <si>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</si>
  <si>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</si>
  <si>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</si>
  <si>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</si>
  <si>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</si>
  <si>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</si>
  <si>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</si>
  <si>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</si>
  <si>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</si>
  <si>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</si>
  <si>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</si>
  <si>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</si>
  <si>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</si>
  <si>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</si>
  <si>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</si>
  <si>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</si>
  <si>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</si>
  <si>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</si>
  <si>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</si>
  <si>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</si>
  <si>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</si>
  <si>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</si>
  <si>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</si>
  <si>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</si>
  <si>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</si>
  <si>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</si>
  <si>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</si>
  <si>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</si>
  <si>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</si>
  <si>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</si>
  <si>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</si>
  <si>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</si>
  <si>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</si>
  <si>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</si>
  <si>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</si>
  <si>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</si>
  <si>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</si>
  <si>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</si>
  <si>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</si>
  <si>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</si>
  <si>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</si>
  <si>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</si>
  <si>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</si>
  <si>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</si>
  <si>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</si>
  <si>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</si>
  <si>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</si>
  <si>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</si>
  <si>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</si>
  <si>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</si>
  <si>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</si>
  <si>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</si>
  <si>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</si>
  <si>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</si>
  <si>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</si>
  <si>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</si>
  <si>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</si>
  <si>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</si>
  <si>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</si>
  <si>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</si>
  <si>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</si>
  <si>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</si>
  <si>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</si>
  <si>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</si>
  <si>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</si>
  <si>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</si>
  <si>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</si>
  <si>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</si>
  <si>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</si>
  <si>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</si>
  <si>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</si>
  <si>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</si>
  <si>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</si>
  <si>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</si>
  <si>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</si>
  <si>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</si>
  <si>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</si>
  <si>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</si>
  <si>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</si>
  <si>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</si>
  <si>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</si>
  <si>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</si>
  <si>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</si>
  <si>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</si>
  <si>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</si>
  <si>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</si>
  <si>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</si>
  <si>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</si>
  <si>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</si>
  <si>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</si>
  <si>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</si>
  <si>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</si>
  <si>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</si>
  <si>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</si>
  <si>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</si>
  <si>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</si>
  <si>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</si>
  <si>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</si>
  <si>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</si>
  <si>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</si>
  <si>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</si>
  <si>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</si>
  <si>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</si>
  <si>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</si>
  <si>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</si>
  <si>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</si>
  <si>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</si>
  <si>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</si>
  <si>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</si>
  <si>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</si>
  <si>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</si>
  <si>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</si>
  <si>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</si>
  <si>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</si>
  <si>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</si>
  <si>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</si>
  <si>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</si>
  <si>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</si>
  <si>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</si>
  <si>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</si>
  <si>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</si>
  <si>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</si>
  <si>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</si>
  <si>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</si>
  <si>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</si>
  <si>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</si>
  <si>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</si>
  <si>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</si>
  <si>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</si>
  <si>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</si>
  <si>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</si>
  <si>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</si>
  <si>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</si>
  <si>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</si>
  <si>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</si>
  <si>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</si>
  <si>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</si>
  <si>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</si>
  <si>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</si>
  <si>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</si>
  <si>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</si>
  <si>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</si>
  <si>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</si>
  <si>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</si>
  <si>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</si>
  <si>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</si>
  <si>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</si>
  <si>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</si>
  <si>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</si>
  <si>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</si>
  <si>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</si>
  <si>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</si>
  <si>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</si>
  <si>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</si>
  <si>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</si>
  <si>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</si>
  <si>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</si>
  <si>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</si>
  <si>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</si>
  <si>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</si>
  <si>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</si>
  <si>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</si>
  <si>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</si>
  <si>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</si>
  <si>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</si>
  <si>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</si>
  <si>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</si>
  <si>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</si>
  <si>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</si>
  <si>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</si>
  <si>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</si>
  <si>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</si>
  <si>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</si>
  <si>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</si>
  <si>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</si>
  <si>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</si>
  <si>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</si>
  <si>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</si>
  <si>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</si>
  <si>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</si>
  <si>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</si>
  <si>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</si>
  <si>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</si>
  <si>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</si>
  <si>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</si>
  <si>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</si>
  <si>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</si>
  <si>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</si>
  <si>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</si>
  <si>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</si>
  <si>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</si>
  <si>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</si>
  <si>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</si>
  <si>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</si>
  <si>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</si>
  <si>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</si>
  <si>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</si>
  <si>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</si>
  <si>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</si>
  <si>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</si>
  <si>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</si>
  <si>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</si>
  <si>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</si>
  <si>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</si>
  <si>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</si>
  <si>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</si>
  <si>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</si>
  <si>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</si>
  <si>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</si>
  <si>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</si>
  <si>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</si>
  <si>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</si>
  <si>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</si>
  <si>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</si>
  <si>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</si>
  <si>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</si>
  <si>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</si>
  <si>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</si>
  <si>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</si>
  <si>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</si>
  <si>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</si>
  <si>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</si>
  <si>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</si>
  <si>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</si>
  <si>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</si>
  <si>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</si>
  <si>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</si>
  <si>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</si>
  <si>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</si>
  <si>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</si>
  <si>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</si>
  <si>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</si>
  <si>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</si>
  <si>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</si>
  <si>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</si>
  <si>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</si>
  <si>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</si>
  <si>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</si>
  <si>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</si>
  <si>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</si>
  <si>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</si>
  <si>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</si>
  <si>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</si>
  <si>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</si>
  <si>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</si>
  <si>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</si>
  <si>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</si>
  <si>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</si>
  <si>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</si>
  <si>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</si>
  <si>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</si>
  <si>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</si>
  <si>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</si>
  <si>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</si>
  <si>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</si>
  <si>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</si>
  <si>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</si>
  <si>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</si>
  <si>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</si>
  <si>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</si>
  <si>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</si>
  <si>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</si>
  <si>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</si>
  <si>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</si>
  <si>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</si>
  <si>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</si>
  <si>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</si>
  <si>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</si>
  <si>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</si>
  <si>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</si>
  <si>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</si>
  <si>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</si>
  <si>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</si>
  <si>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</si>
  <si>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</si>
  <si>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</si>
  <si>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</si>
  <si>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</si>
  <si>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</si>
  <si>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</si>
  <si>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</si>
  <si>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</si>
  <si>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</si>
  <si>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</si>
  <si>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</si>
  <si>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</si>
  <si>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</si>
  <si>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</si>
  <si>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</si>
  <si>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</si>
  <si>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</si>
  <si>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</si>
  <si>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</si>
  <si>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</si>
  <si>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</si>
  <si>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</si>
  <si>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</si>
  <si>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</si>
  <si>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</si>
  <si>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</si>
  <si>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</si>
  <si>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</si>
  <si>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</si>
  <si>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</si>
  <si>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</si>
  <si>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</si>
  <si>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</si>
  <si>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</si>
  <si>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</si>
  <si>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</si>
  <si>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</si>
  <si>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</si>
  <si>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</si>
  <si>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</si>
  <si>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</si>
  <si>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</si>
  <si>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</si>
  <si>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</si>
  <si>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</si>
  <si>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</si>
  <si>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</si>
  <si>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</si>
  <si>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</si>
  <si>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</si>
  <si>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</si>
  <si>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</si>
  <si>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</si>
  <si>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</si>
  <si>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</si>
  <si>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</si>
  <si>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</si>
  <si>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</si>
  <si>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</si>
  <si>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</si>
  <si>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</si>
  <si>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</si>
  <si>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</si>
  <si>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</si>
  <si>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</si>
  <si>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</si>
  <si>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</si>
  <si>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</si>
  <si>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</si>
  <si>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</si>
  <si>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</si>
  <si>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</si>
  <si>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</si>
  <si>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</si>
  <si>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</si>
  <si>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</si>
  <si>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</si>
  <si>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</si>
  <si>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</si>
  <si>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</si>
  <si>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</si>
  <si>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</si>
  <si>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</si>
  <si>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</si>
  <si>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</si>
  <si>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</si>
  <si>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</si>
  <si>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</si>
  <si>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</si>
  <si>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</si>
  <si>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</si>
  <si>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</si>
  <si>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</si>
  <si>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</si>
  <si>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</si>
  <si>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</si>
  <si>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</si>
  <si>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</si>
  <si>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</si>
  <si>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</si>
  <si>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</si>
  <si>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</si>
  <si>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</si>
  <si>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</si>
  <si>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</si>
  <si>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</si>
  <si>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</si>
  <si>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</si>
  <si>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</si>
  <si>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</si>
  <si>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</si>
  <si>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</si>
  <si>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</si>
  <si>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</si>
  <si>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</si>
  <si>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</si>
  <si>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</si>
  <si>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</si>
  <si>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</si>
  <si>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</si>
  <si>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</si>
  <si>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</si>
  <si>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</si>
  <si>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</si>
  <si>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</si>
  <si>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</si>
  <si>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</si>
  <si>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</si>
  <si>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</si>
  <si>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</si>
  <si>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</si>
  <si>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</si>
  <si>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</si>
  <si>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</si>
  <si>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</si>
  <si>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</si>
  <si>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</si>
  <si>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</si>
  <si>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</si>
  <si>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</si>
  <si>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</si>
  <si>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</si>
  <si>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</si>
  <si>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</si>
  <si>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</si>
  <si>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</si>
  <si>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</si>
  <si>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</si>
  <si>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</si>
  <si>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</si>
  <si>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</si>
  <si>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</si>
  <si>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</si>
  <si>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</si>
  <si>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</si>
  <si>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</si>
  <si>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</si>
  <si>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</si>
  <si>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</si>
  <si>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</si>
  <si>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</si>
  <si>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</si>
  <si>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</si>
  <si>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</si>
  <si>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</si>
  <si>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</si>
  <si>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</si>
  <si>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</si>
  <si>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</si>
  <si>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</si>
  <si>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</si>
  <si>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</si>
  <si>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</si>
  <si>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</si>
  <si>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</si>
  <si>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</si>
  <si>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</si>
  <si>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</si>
  <si>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</si>
  <si>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</si>
  <si>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</si>
  <si>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</si>
  <si>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</si>
  <si>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</si>
  <si>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</si>
  <si>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</si>
  <si>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</si>
  <si>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</si>
  <si>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</si>
  <si>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</si>
  <si>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</si>
  <si>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</si>
  <si>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</si>
  <si>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</si>
  <si>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</si>
  <si>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</si>
  <si>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</si>
  <si>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</si>
  <si>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</si>
  <si>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</si>
  <si>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</si>
  <si>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</si>
  <si>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</si>
  <si>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</si>
  <si>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</si>
  <si>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</si>
  <si>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</si>
  <si>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</si>
  <si>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</si>
  <si>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</si>
  <si>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</si>
  <si>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</si>
  <si>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</si>
  <si>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</si>
  <si>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</si>
  <si>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</si>
  <si>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</si>
  <si>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</si>
  <si>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</si>
  <si>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</si>
  <si>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</si>
  <si>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</si>
  <si>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</si>
  <si>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</si>
  <si>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</si>
  <si>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</si>
  <si>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</si>
  <si>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</si>
  <si>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</si>
  <si>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</si>
  <si>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</si>
  <si>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</si>
  <si>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</si>
  <si>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</si>
  <si>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</si>
  <si>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</si>
  <si>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</si>
  <si>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</si>
  <si>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</si>
  <si>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</si>
  <si>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</si>
  <si>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</si>
  <si>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</si>
  <si>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</si>
  <si>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</si>
  <si>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</si>
  <si>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</si>
  <si>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</si>
  <si>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</si>
  <si>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</si>
  <si>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</si>
  <si>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</si>
  <si>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</si>
  <si>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</si>
  <si>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</si>
  <si>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</si>
  <si>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</si>
  <si>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</si>
  <si>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</si>
  <si>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</si>
  <si>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</si>
  <si>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</si>
  <si>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</si>
  <si>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</si>
  <si>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</si>
  <si>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</si>
  <si>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</si>
  <si>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</si>
  <si>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</si>
  <si>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</si>
  <si>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</si>
  <si>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</si>
  <si>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</si>
  <si>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</si>
  <si>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</si>
  <si>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</si>
  <si>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</si>
  <si>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</si>
  <si>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</si>
  <si>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</si>
  <si>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</si>
  <si>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</si>
  <si>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</si>
  <si>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</si>
  <si>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</si>
  <si>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</si>
  <si>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</si>
  <si>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</si>
  <si>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</si>
  <si>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</si>
  <si>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</si>
  <si>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</si>
  <si>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</si>
  <si>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</si>
  <si>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</si>
  <si>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</si>
  <si>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</si>
  <si>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</si>
  <si>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</si>
  <si>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</si>
  <si>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</si>
  <si>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</si>
  <si>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</si>
  <si>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</si>
  <si>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</si>
  <si>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</si>
  <si>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</si>
  <si>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</si>
  <si>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</si>
  <si>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</si>
  <si>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</si>
  <si>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</si>
  <si>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</si>
  <si>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</si>
  <si>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</si>
  <si>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</si>
  <si>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</si>
  <si>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</si>
  <si>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</si>
  <si>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</si>
  <si>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</si>
  <si>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</si>
  <si>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</si>
  <si>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</si>
  <si>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</si>
  <si>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</si>
  <si>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</si>
  <si>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</si>
  <si>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</si>
  <si>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</si>
  <si>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</si>
  <si>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</si>
  <si>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</si>
  <si>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</si>
  <si>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</si>
  <si>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</si>
  <si>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</si>
  <si>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</si>
  <si>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</si>
  <si>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</si>
  <si>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</si>
  <si>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</si>
  <si>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</si>
  <si>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</si>
  <si>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</si>
  <si>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</si>
  <si>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</si>
  <si>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</si>
  <si>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</si>
  <si>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</si>
  <si>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</si>
  <si>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</si>
  <si>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</si>
  <si>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</si>
  <si>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</si>
  <si>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</si>
  <si>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</si>
  <si>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</si>
  <si>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</si>
  <si>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</si>
  <si>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</si>
  <si>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</si>
  <si>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</si>
  <si>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</si>
  <si>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</si>
  <si>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</si>
  <si>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</si>
  <si>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</si>
  <si>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</si>
  <si>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</si>
  <si>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</si>
  <si>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</si>
  <si>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</si>
  <si>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</si>
  <si>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</si>
  <si>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</si>
  <si>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</si>
  <si>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</si>
  <si>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</si>
  <si>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</si>
  <si>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</si>
  <si>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</si>
  <si>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</si>
  <si>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</si>
  <si>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</si>
  <si>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</si>
  <si>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</si>
  <si>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</si>
  <si>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</si>
  <si>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</si>
  <si>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</si>
  <si>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</si>
  <si>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</si>
  <si>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</si>
  <si>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</si>
  <si>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</si>
  <si>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</si>
  <si>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</si>
  <si>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</si>
  <si>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</si>
  <si>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</si>
  <si>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</si>
  <si>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</si>
  <si>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</si>
  <si>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</si>
  <si>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</si>
  <si>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</si>
  <si>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</si>
  <si>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</si>
  <si>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</si>
  <si>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</si>
  <si>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</si>
  <si>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</si>
  <si>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</si>
  <si>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</si>
  <si>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</si>
  <si>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</si>
  <si>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</si>
  <si>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</si>
  <si>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</si>
  <si>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</si>
  <si>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</si>
  <si>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</si>
  <si>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</si>
  <si>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</si>
  <si>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</si>
  <si>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</si>
  <si>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</si>
  <si>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</si>
  <si>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</si>
  <si>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</si>
  <si>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</si>
  <si>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</si>
  <si>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</si>
  <si>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</si>
  <si>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</si>
  <si>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</si>
  <si>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</si>
  <si>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</si>
  <si>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</si>
  <si>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</si>
  <si>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</si>
  <si>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</si>
  <si>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</si>
  <si>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</si>
  <si>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</si>
  <si>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</si>
  <si>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</si>
  <si>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</si>
  <si>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</si>
  <si>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</si>
  <si>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</si>
  <si>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</si>
  <si>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</si>
  <si>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</si>
  <si>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</si>
  <si>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</si>
  <si>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</si>
  <si>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</si>
  <si>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</si>
  <si>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</si>
  <si>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</si>
  <si>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</si>
  <si>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</si>
  <si>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</si>
  <si>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</si>
  <si>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</si>
  <si>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</si>
  <si>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</si>
  <si>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</si>
  <si>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</si>
  <si>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</si>
  <si>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</si>
  <si>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</si>
  <si>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</si>
  <si>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</si>
  <si>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</si>
  <si>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</si>
  <si>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</si>
  <si>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</si>
  <si>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</si>
  <si>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</si>
  <si>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</si>
  <si>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</si>
  <si>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</si>
  <si>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</si>
  <si>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</si>
  <si>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</si>
  <si>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</si>
  <si>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</si>
  <si>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</si>
  <si>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</si>
  <si>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</si>
  <si>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</si>
  <si>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</si>
  <si>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</si>
  <si>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</si>
  <si>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</si>
  <si>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</si>
  <si>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</si>
  <si>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</si>
  <si>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</si>
  <si>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</si>
  <si>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</si>
  <si>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</si>
  <si>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</si>
  <si>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</si>
  <si>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</si>
  <si>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</si>
  <si>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</si>
  <si>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</si>
  <si>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</si>
  <si>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</si>
  <si>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</si>
  <si>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</si>
  <si>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</si>
  <si>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</si>
  <si>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</si>
  <si>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</si>
  <si>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</si>
  <si>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</si>
  <si>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</si>
  <si>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</si>
  <si>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</si>
  <si>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</si>
  <si>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</si>
  <si>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</si>
  <si>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</si>
  <si>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</si>
  <si>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</si>
  <si>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</si>
  <si>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</si>
  <si>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</si>
  <si>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</si>
  <si>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</si>
  <si>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</si>
  <si>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</si>
  <si>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</si>
  <si>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</si>
  <si>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</si>
  <si>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</si>
  <si>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</si>
  <si>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</si>
  <si>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</si>
  <si>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</si>
  <si>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</si>
  <si>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</si>
  <si>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</si>
  <si>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</si>
  <si>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</si>
  <si>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</si>
  <si>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</si>
  <si>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</si>
  <si>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</si>
  <si>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</si>
  <si>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</si>
  <si>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</si>
  <si>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</si>
  <si>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</si>
  <si>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</si>
  <si>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</si>
  <si>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</si>
  <si>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</si>
  <si>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</si>
  <si>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</si>
  <si>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</si>
  <si>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</si>
  <si>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</si>
  <si>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</si>
  <si>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</si>
  <si>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</si>
  <si>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</si>
  <si>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</si>
  <si>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</si>
  <si>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</si>
  <si>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</si>
  <si>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</si>
  <si>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</si>
  <si>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</si>
  <si>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</si>
  <si>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</si>
  <si>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</si>
  <si>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</si>
  <si>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</si>
  <si>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</si>
  <si>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</si>
  <si>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</si>
  <si>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</si>
  <si>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</si>
  <si>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</si>
  <si>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</si>
  <si>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</si>
  <si>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</si>
  <si>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</si>
  <si>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</si>
  <si>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</si>
  <si>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</si>
  <si>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</si>
  <si>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</si>
  <si>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</si>
  <si>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</si>
  <si>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</si>
  <si>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</si>
  <si>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</si>
  <si>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</si>
  <si>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</si>
  <si>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</si>
  <si>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</si>
  <si>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</si>
  <si>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</si>
  <si>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</si>
  <si>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</si>
  <si>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</si>
  <si>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</si>
  <si>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</si>
  <si>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</si>
  <si>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</si>
  <si>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</si>
  <si>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</si>
  <si>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</si>
  <si>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</si>
  <si>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</si>
  <si>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</si>
  <si>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</si>
  <si>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</si>
  <si>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</si>
  <si>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</si>
  <si>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</si>
  <si>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</si>
  <si>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</si>
  <si>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</si>
  <si>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</si>
  <si>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</si>
  <si>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</si>
  <si>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</si>
  <si>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</si>
  <si>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</si>
  <si>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</si>
  <si>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</si>
  <si>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</si>
  <si>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</si>
  <si>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</si>
  <si>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</si>
  <si>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</si>
  <si>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</si>
  <si>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</si>
  <si>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</si>
  <si>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</si>
  <si>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</si>
  <si>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</si>
  <si>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</si>
  <si>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</si>
  <si>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</si>
  <si>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</si>
  <si>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</si>
  <si>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</si>
  <si>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</si>
  <si>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</si>
  <si>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</si>
  <si>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</si>
  <si>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</si>
  <si>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</si>
  <si>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</si>
  <si>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</si>
  <si>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</si>
  <si>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</si>
  <si>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</si>
  <si>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</si>
  <si>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</si>
  <si>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</si>
  <si>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</si>
  <si>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</si>
  <si>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</si>
  <si>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</si>
  <si>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</si>
  <si>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</si>
  <si>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</si>
  <si>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</si>
  <si>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</si>
  <si>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</si>
  <si>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</si>
  <si>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</si>
  <si>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</si>
  <si>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</si>
  <si>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</si>
  <si>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</si>
  <si>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</si>
  <si>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</si>
  <si>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</si>
  <si>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</si>
  <si>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</si>
  <si>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</si>
  <si>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</si>
  <si>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</si>
  <si>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</si>
  <si>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</si>
  <si>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</si>
  <si>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</si>
  <si>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</si>
  <si>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</si>
  <si>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</si>
  <si>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</si>
  <si>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</si>
  <si>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</si>
  <si>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</si>
  <si>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</si>
  <si>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</si>
  <si>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</si>
  <si>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</si>
  <si>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</si>
  <si>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</si>
  <si>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</si>
  <si>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</si>
  <si>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</si>
  <si>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</si>
  <si>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</si>
  <si>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</si>
  <si>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</si>
  <si>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</si>
  <si>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</si>
  <si>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</si>
  <si>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</si>
  <si>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</si>
  <si>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</si>
  <si>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</si>
  <si>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</si>
  <si>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</si>
  <si>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</si>
  <si>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</si>
  <si>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</si>
  <si>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</si>
  <si>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</si>
  <si>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</si>
  <si>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</si>
  <si>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</si>
  <si>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</si>
  <si>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</si>
  <si>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</si>
  <si>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</si>
  <si>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</si>
  <si>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</si>
  <si>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</si>
  <si>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</si>
  <si>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</si>
  <si>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</si>
  <si>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</si>
  <si>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</si>
  <si>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</si>
  <si>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</si>
  <si>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</si>
  <si>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</si>
  <si>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</si>
  <si>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</si>
  <si>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</si>
  <si>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</si>
  <si>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</si>
  <si>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</si>
  <si>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</si>
  <si>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</si>
  <si>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</si>
  <si>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</si>
  <si>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</si>
  <si>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</si>
  <si>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</si>
  <si>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</si>
  <si>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</si>
  <si>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</si>
  <si>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</si>
  <si>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</si>
  <si>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</si>
  <si>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</si>
  <si>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</si>
  <si>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</si>
  <si>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</si>
  <si>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</si>
  <si>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</si>
  <si>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</si>
  <si>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</si>
  <si>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</si>
  <si>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</si>
  <si>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</si>
  <si>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</si>
  <si>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</si>
  <si>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</si>
  <si>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</si>
  <si>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</si>
  <si>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</si>
  <si>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</si>
  <si>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</si>
  <si>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</si>
  <si>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</si>
  <si>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</si>
  <si>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</si>
  <si>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</si>
  <si>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</si>
  <si>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</si>
  <si>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</si>
  <si>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</si>
  <si>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</si>
  <si>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</si>
  <si>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</si>
  <si>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</si>
  <si>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</si>
  <si>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</si>
  <si>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</si>
  <si>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</si>
  <si>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</si>
  <si>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</si>
  <si>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</si>
  <si>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</si>
  <si>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</si>
  <si>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</si>
  <si>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</si>
  <si>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</si>
  <si>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</si>
  <si>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</si>
  <si>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</si>
  <si>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</si>
  <si>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</si>
  <si>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</si>
  <si>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</si>
  <si>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</si>
  <si>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</si>
  <si>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</si>
  <si>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</si>
  <si>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</si>
  <si>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</si>
  <si>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</si>
  <si>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</si>
  <si>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</si>
  <si>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</si>
  <si>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</si>
  <si>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</si>
  <si>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</si>
  <si>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</si>
  <si>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</si>
  <si>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</si>
  <si>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</si>
  <si>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</si>
  <si>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</si>
  <si>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</si>
  <si>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</si>
  <si>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</si>
  <si>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</si>
  <si>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</si>
  <si>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</si>
  <si>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</si>
  <si>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</si>
  <si>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</si>
  <si>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</si>
  <si>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</si>
  <si>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</si>
  <si>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</si>
  <si>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</si>
  <si>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</si>
  <si>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</si>
  <si>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</si>
  <si>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</si>
  <si>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</si>
  <si>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</si>
  <si>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</si>
  <si>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</si>
  <si>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</si>
  <si>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</si>
  <si>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</si>
  <si>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</si>
  <si>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</si>
  <si>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</si>
  <si>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</si>
  <si>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</si>
  <si>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</si>
  <si>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</si>
  <si>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</si>
  <si>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</si>
  <si>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</si>
  <si>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</si>
  <si>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</si>
  <si>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</si>
  <si>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</si>
  <si>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</si>
  <si>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</si>
  <si>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</si>
  <si>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</si>
  <si>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</si>
  <si>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</si>
  <si>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</si>
  <si>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</si>
  <si>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</si>
  <si>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</si>
  <si>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</si>
  <si>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</si>
  <si>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</si>
  <si>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</si>
  <si>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</si>
  <si>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</si>
  <si>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</si>
  <si>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</si>
  <si>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</si>
  <si>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</si>
  <si>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</si>
  <si>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</si>
  <si>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</si>
  <si>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</si>
  <si>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</si>
  <si>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</si>
  <si>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</si>
  <si>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</si>
  <si>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</si>
  <si>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</si>
  <si>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</si>
  <si>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</si>
  <si>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</si>
  <si>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</si>
  <si>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</si>
  <si>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</si>
  <si>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</si>
  <si>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</si>
  <si>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</si>
  <si>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</si>
  <si>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</si>
  <si>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</si>
  <si>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</si>
  <si>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</si>
  <si>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</si>
  <si>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</si>
  <si>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</si>
  <si>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</si>
  <si>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</si>
  <si>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</si>
  <si>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</si>
  <si>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</si>
  <si>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</si>
  <si>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</si>
  <si>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</si>
  <si>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</si>
  <si>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</si>
  <si>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</si>
  <si>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</si>
  <si>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</si>
  <si>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</si>
  <si>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</si>
  <si>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</si>
  <si>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</si>
  <si>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</si>
  <si>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</si>
  <si>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</si>
  <si>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</si>
  <si>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</si>
  <si>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</si>
  <si>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</si>
  <si>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</si>
  <si>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</si>
  <si>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</si>
  <si>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</si>
  <si>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</si>
  <si>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</si>
  <si>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</si>
  <si>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</si>
  <si>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</si>
  <si>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</si>
  <si>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</si>
  <si>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</si>
  <si>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</si>
  <si>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</si>
  <si>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</si>
  <si>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</si>
  <si>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</si>
  <si>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</si>
  <si>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</si>
  <si>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</si>
  <si>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</si>
  <si>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</si>
  <si>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</si>
  <si>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</si>
  <si>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</si>
  <si>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</si>
  <si>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</si>
  <si>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</si>
  <si>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</si>
  <si>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</si>
  <si>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</si>
  <si>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</si>
  <si>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</si>
  <si>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</si>
  <si>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</si>
  <si>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</si>
  <si>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</si>
  <si>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</si>
  <si>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</si>
  <si>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</si>
  <si>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</si>
  <si>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</si>
  <si>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</si>
  <si>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</si>
  <si>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</si>
  <si>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</si>
  <si>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</si>
  <si>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</si>
  <si>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</si>
  <si>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</si>
  <si>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</si>
  <si>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</si>
  <si>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</si>
  <si>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</si>
  <si>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</si>
  <si>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</si>
  <si>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</si>
  <si>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</si>
  <si>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</si>
  <si>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</si>
  <si>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</si>
  <si>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</si>
  <si>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</si>
  <si>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</si>
  <si>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</si>
  <si>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</si>
  <si>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</si>
  <si>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</si>
  <si>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</si>
  <si>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</si>
  <si>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</si>
  <si>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</si>
  <si>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</si>
  <si>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</si>
  <si>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</si>
  <si>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</si>
  <si>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</si>
  <si>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</si>
  <si>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</si>
  <si>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</si>
  <si>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</si>
  <si>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</si>
  <si>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</si>
  <si>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</si>
  <si>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</si>
  <si>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</si>
  <si>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</si>
  <si>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</si>
  <si>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</si>
  <si>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</si>
  <si>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</si>
  <si>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</si>
  <si>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</si>
  <si>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</si>
  <si>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</si>
  <si>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</si>
  <si>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</si>
  <si>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</si>
  <si>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</si>
  <si>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</si>
  <si>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</si>
  <si>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</si>
  <si>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</si>
  <si>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</si>
  <si>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</si>
  <si>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</si>
  <si>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</si>
  <si>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</si>
  <si>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</si>
  <si>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</si>
  <si>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</si>
  <si>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</si>
  <si>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</si>
  <si>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</si>
  <si>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</si>
  <si>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</si>
  <si>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</si>
  <si>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</si>
  <si>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</si>
  <si>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</si>
  <si>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</si>
  <si>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</si>
  <si>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</si>
  <si>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</si>
  <si>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</si>
  <si>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</si>
  <si>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</si>
  <si>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</si>
  <si>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</si>
  <si>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</si>
  <si>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</si>
  <si>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</si>
  <si>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</si>
  <si>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</si>
  <si>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</si>
  <si>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</si>
  <si>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</si>
  <si>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</si>
  <si>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</si>
  <si>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</si>
  <si>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</si>
  <si>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</si>
  <si>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</si>
  <si>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</si>
  <si>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</si>
  <si>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</si>
  <si>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</si>
  <si>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</si>
  <si>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</si>
  <si>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</si>
  <si>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</si>
  <si>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</si>
  <si>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</si>
  <si>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</si>
  <si>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</si>
  <si>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</si>
  <si>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</si>
  <si>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</si>
  <si>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</si>
  <si>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</si>
  <si>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</si>
  <si>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</si>
  <si>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</si>
  <si>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</si>
  <si>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</si>
  <si>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</si>
  <si>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</si>
  <si>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</si>
  <si>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</si>
  <si>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</si>
  <si>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</si>
  <si>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</si>
  <si>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</si>
  <si>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</si>
  <si>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</si>
  <si>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</si>
  <si>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</si>
  <si>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</si>
  <si>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</si>
  <si>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</si>
  <si>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</si>
  <si>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</si>
  <si>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</si>
  <si>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</si>
  <si>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</si>
  <si>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</si>
  <si>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</si>
  <si>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</si>
  <si>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</si>
  <si>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</si>
  <si>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</si>
  <si>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</si>
  <si>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</si>
  <si>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</si>
  <si>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</si>
  <si>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</si>
  <si>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</si>
  <si>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</si>
  <si>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</si>
  <si>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</si>
  <si>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</si>
  <si>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</si>
  <si>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</si>
  <si>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</si>
  <si>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</si>
  <si>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</si>
  <si>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</si>
  <si>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</si>
  <si>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</si>
  <si>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</si>
  <si>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</si>
  <si>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</si>
  <si>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</si>
  <si>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</si>
  <si>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</si>
  <si>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</si>
  <si>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</si>
  <si>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</si>
  <si>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</si>
  <si>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</si>
  <si>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</si>
  <si>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</si>
  <si>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</si>
  <si>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</si>
  <si>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</si>
  <si>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</si>
  <si>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</si>
  <si>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</si>
  <si>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</si>
  <si>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</si>
  <si>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</si>
  <si>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</si>
  <si>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</si>
  <si>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</si>
  <si>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</si>
  <si>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</si>
  <si>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</si>
  <si>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</si>
  <si>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</si>
  <si>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</si>
  <si>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</si>
  <si>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</si>
  <si>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</si>
  <si>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</si>
  <si>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</si>
  <si>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</si>
  <si>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</si>
  <si>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</si>
  <si>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</si>
  <si>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</si>
  <si>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</si>
  <si>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</si>
  <si>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</si>
  <si>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</si>
  <si>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</si>
  <si>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</si>
  <si>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</si>
  <si>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</si>
  <si>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</si>
  <si>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</si>
  <si>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</si>
  <si>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</si>
  <si>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</si>
  <si>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</si>
  <si>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</si>
  <si>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</si>
  <si>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</si>
  <si>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</si>
  <si>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</si>
  <si>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</si>
  <si>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</si>
  <si>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</si>
  <si>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</si>
  <si>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</si>
  <si>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</si>
  <si>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</si>
  <si>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</si>
  <si>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</si>
  <si>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</si>
  <si>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</si>
  <si>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</si>
  <si>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</si>
  <si>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</si>
  <si>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</si>
  <si>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</si>
  <si>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</si>
  <si>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</si>
  <si>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</si>
  <si>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</si>
  <si>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</si>
  <si>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</si>
  <si>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</si>
  <si>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</si>
  <si>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</si>
  <si>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</si>
  <si>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</si>
  <si>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</si>
  <si>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</si>
  <si>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</si>
  <si>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</si>
  <si>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</si>
  <si>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</si>
  <si>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</si>
  <si>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</si>
  <si>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</si>
  <si>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</si>
  <si>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</si>
  <si>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</si>
  <si>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</si>
  <si>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</si>
  <si>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</si>
  <si>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</si>
  <si>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</si>
  <si>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</si>
  <si>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</si>
  <si>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</si>
  <si>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</si>
  <si>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</si>
  <si>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</si>
  <si>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</si>
  <si>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</si>
  <si>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</si>
  <si>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</si>
  <si>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</si>
  <si>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</si>
  <si>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</si>
  <si>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</si>
  <si>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</si>
  <si>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</si>
  <si>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</si>
  <si>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</si>
  <si>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</si>
  <si>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</si>
  <si>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</si>
  <si>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</si>
  <si>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</si>
  <si>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</si>
  <si>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</si>
  <si>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</si>
  <si>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</si>
  <si>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</si>
  <si>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</si>
  <si>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</si>
  <si>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</si>
  <si>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</si>
  <si>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</si>
  <si>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</si>
  <si>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</si>
  <si>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</si>
  <si>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</si>
  <si>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</si>
  <si>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</si>
  <si>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</si>
  <si>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</si>
  <si>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</si>
  <si>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</si>
  <si>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</si>
  <si>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</si>
  <si>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</si>
  <si>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</si>
  <si>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</si>
  <si>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</si>
  <si>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</si>
  <si>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</si>
  <si>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</si>
  <si>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</si>
  <si>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</si>
  <si>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</si>
  <si>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</si>
  <si>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</si>
  <si>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</si>
  <si>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</si>
  <si>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</si>
  <si>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</si>
  <si>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</si>
  <si>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</si>
  <si>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</si>
  <si>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</si>
  <si>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</si>
  <si>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</si>
  <si>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</si>
  <si>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</si>
  <si>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</si>
  <si>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</si>
  <si>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</si>
  <si>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</si>
  <si>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</si>
  <si>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</si>
  <si>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</si>
  <si>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</si>
  <si>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</si>
  <si>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</si>
  <si>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</si>
  <si>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</si>
  <si>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</si>
  <si>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</si>
  <si>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</si>
  <si>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</si>
  <si>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</si>
  <si>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</si>
  <si>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</si>
  <si>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</si>
  <si>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</si>
  <si>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</si>
  <si>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</si>
  <si>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</si>
  <si>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</si>
  <si>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</si>
  <si>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</si>
  <si>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</si>
  <si>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</si>
  <si>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</si>
  <si>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</si>
  <si>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</si>
  <si>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</si>
  <si>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</si>
  <si>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</si>
  <si>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</si>
  <si>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</si>
  <si>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</si>
  <si>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</si>
  <si>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</si>
  <si>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</si>
  <si>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</si>
  <si>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</si>
  <si>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</si>
  <si>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</si>
  <si>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</si>
  <si>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</si>
  <si>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</si>
  <si>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</si>
  <si>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</si>
  <si>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</si>
  <si>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</si>
  <si>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</si>
  <si>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</si>
  <si>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</si>
  <si>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</si>
  <si>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</si>
  <si>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</si>
  <si>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</si>
  <si>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</si>
  <si>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</si>
  <si>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</si>
  <si>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</si>
  <si>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</si>
  <si>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</si>
  <si>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</si>
  <si>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</si>
  <si>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</si>
  <si>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</si>
  <si>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</si>
  <si>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</si>
  <si>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</si>
  <si>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</si>
  <si>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</si>
  <si>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</si>
  <si>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</si>
  <si>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</si>
  <si>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</si>
  <si>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</si>
  <si>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</si>
  <si>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</si>
  <si>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</si>
  <si>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</si>
  <si>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</si>
  <si>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</si>
  <si>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</si>
  <si>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</si>
  <si>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</si>
  <si>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</si>
  <si>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</si>
  <si>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</si>
  <si>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</si>
  <si>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</si>
  <si>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</si>
  <si>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</si>
  <si>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</si>
  <si>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</si>
  <si>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</si>
  <si>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</si>
  <si>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</si>
  <si>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</si>
  <si>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</si>
  <si>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</si>
  <si>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</si>
  <si>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</si>
  <si>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</si>
  <si>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</si>
  <si>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</si>
  <si>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</si>
  <si>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</si>
  <si>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</si>
  <si>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</si>
  <si>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</si>
  <si>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</si>
  <si>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</si>
  <si>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</si>
  <si>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</si>
  <si>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</si>
  <si>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</si>
  <si>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</si>
  <si>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</si>
  <si>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</si>
  <si>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</si>
  <si>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</si>
  <si>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</si>
  <si>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</si>
  <si>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</si>
  <si>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</si>
  <si>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</si>
  <si>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</si>
  <si>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</si>
  <si>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</si>
  <si>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</si>
  <si>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</si>
  <si>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</si>
  <si>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</si>
  <si>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</si>
  <si>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</si>
  <si>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</si>
  <si>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</si>
  <si>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</si>
  <si>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</si>
  <si>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</si>
  <si>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</si>
  <si>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</si>
  <si>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</si>
  <si>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</si>
  <si>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</si>
  <si>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</si>
  <si>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</si>
  <si>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</si>
  <si>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</si>
  <si>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</si>
  <si>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</si>
  <si>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</si>
  <si>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</si>
  <si>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</si>
  <si>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</si>
  <si>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</si>
  <si>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</si>
  <si>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</si>
  <si>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</si>
  <si>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</si>
  <si>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</si>
  <si>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</si>
  <si>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</si>
  <si>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</si>
  <si>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</si>
  <si>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</si>
  <si>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</si>
  <si>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</si>
  <si>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</si>
  <si>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</si>
  <si>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</si>
  <si>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</si>
  <si>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</si>
  <si>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</si>
  <si>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</si>
  <si>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</si>
  <si>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</si>
  <si>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</si>
  <si>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</si>
  <si>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</si>
  <si>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</si>
  <si>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</si>
  <si>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</si>
  <si>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</si>
  <si>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</si>
  <si>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</si>
  <si>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</si>
  <si>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</si>
  <si>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</si>
  <si>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</si>
  <si>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</si>
  <si>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</si>
  <si>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</si>
  <si>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</si>
  <si>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</si>
  <si>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</si>
  <si>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</si>
  <si>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</si>
  <si>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</si>
  <si>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</si>
  <si>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</si>
  <si>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</si>
  <si>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</si>
  <si>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</si>
  <si>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</si>
  <si>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</si>
  <si>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</si>
  <si>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</si>
  <si>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</si>
  <si>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</si>
  <si>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</si>
  <si>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</si>
  <si>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</si>
  <si>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</si>
  <si>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</si>
  <si>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</si>
  <si>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</si>
  <si>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</si>
  <si>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</si>
  <si>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</si>
  <si>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</si>
  <si>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</si>
  <si>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</si>
  <si>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</si>
  <si>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</si>
  <si>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</si>
  <si>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</si>
  <si>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</si>
  <si>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</si>
  <si>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</si>
  <si>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</si>
  <si>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</si>
  <si>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</si>
  <si>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</si>
  <si>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</si>
  <si>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</si>
  <si>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</si>
  <si>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</si>
  <si>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</si>
  <si>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</si>
  <si>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</si>
  <si>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</si>
  <si>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</si>
  <si>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</si>
  <si>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</si>
  <si>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</si>
  <si>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</si>
  <si>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</si>
  <si>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</si>
  <si>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</si>
  <si>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</si>
  <si>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</si>
  <si>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</si>
  <si>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</si>
  <si>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</si>
  <si>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</si>
  <si>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</si>
  <si>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</si>
  <si>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</si>
  <si>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</si>
  <si>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</si>
  <si>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</si>
  <si>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</si>
  <si>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</si>
  <si>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</si>
  <si>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</si>
  <si>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</si>
  <si>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</si>
  <si>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</si>
  <si>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</si>
  <si>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</si>
  <si>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</si>
  <si>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</si>
  <si>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</si>
  <si>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</si>
  <si>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</si>
  <si>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</si>
  <si>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</si>
  <si>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</si>
  <si>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</si>
  <si>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</si>
  <si>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</si>
  <si>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</si>
  <si>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</si>
  <si>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</si>
  <si>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</si>
  <si>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</si>
  <si>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</si>
  <si>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</si>
  <si>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</si>
  <si>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</si>
  <si>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</si>
  <si>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</si>
  <si>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</si>
  <si>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</si>
  <si>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</si>
  <si>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</si>
  <si>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</si>
  <si>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</si>
  <si>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</si>
  <si>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</si>
  <si>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</si>
  <si>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</si>
  <si>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</si>
  <si>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</si>
  <si>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</si>
  <si>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</si>
  <si>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</si>
  <si>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</si>
  <si>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</si>
  <si>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</si>
  <si>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</si>
  <si>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</si>
  <si>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</si>
  <si>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</si>
  <si>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</si>
  <si>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</si>
  <si>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</si>
  <si>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</si>
  <si>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</si>
  <si>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</si>
  <si>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</si>
  <si>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</si>
  <si>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</si>
  <si>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</si>
  <si>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</si>
  <si>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</si>
  <si>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</si>
  <si>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</si>
  <si>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</si>
  <si>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</si>
  <si>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</si>
  <si>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</si>
  <si>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</si>
  <si>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</si>
  <si>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</si>
  <si>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</si>
  <si>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</si>
  <si>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</si>
  <si>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</si>
  <si>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</si>
  <si>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</si>
  <si>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</si>
  <si>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</si>
  <si>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</si>
  <si>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</si>
  <si>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</si>
  <si>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</si>
  <si>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</si>
  <si>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</si>
  <si>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</si>
  <si>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</si>
  <si>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</si>
  <si>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</si>
  <si>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</si>
  <si>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</si>
  <si>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</si>
  <si>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</si>
  <si>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</si>
  <si>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</si>
  <si>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</si>
  <si>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</si>
  <si>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</si>
  <si>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</si>
  <si>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</si>
  <si>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</si>
  <si>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</si>
  <si>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</si>
  <si>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</si>
  <si>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</si>
  <si>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</si>
  <si>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</si>
  <si>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</si>
  <si>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</si>
  <si>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</si>
  <si>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</si>
  <si>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</si>
  <si>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</si>
  <si>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</si>
  <si>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</si>
  <si>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</si>
  <si>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</si>
  <si>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</si>
  <si>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</si>
  <si>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</si>
  <si>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</si>
  <si>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</si>
  <si>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</si>
  <si>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</si>
  <si>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</si>
  <si>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</si>
  <si>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</si>
  <si>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</si>
  <si>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</si>
  <si>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</si>
  <si>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</si>
  <si>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</si>
  <si>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</si>
  <si>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</si>
  <si>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</si>
  <si>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</si>
  <si>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</si>
  <si>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</si>
  <si>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</si>
  <si>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</si>
  <si>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</si>
  <si>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</si>
  <si>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</si>
  <si>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</si>
  <si>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</si>
  <si>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</si>
  <si>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</si>
  <si>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</si>
  <si>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</si>
  <si>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</si>
  <si>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</si>
  <si>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</si>
  <si>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</si>
  <si>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</si>
  <si>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</si>
  <si>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</si>
  <si>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</si>
  <si>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</si>
  <si>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</si>
  <si>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</si>
  <si>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</si>
  <si>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</si>
  <si>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</si>
  <si>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</si>
  <si>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</si>
  <si>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</si>
  <si>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</si>
  <si>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</si>
  <si>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</si>
  <si>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</si>
  <si>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</si>
  <si>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</si>
  <si>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</si>
  <si>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</si>
  <si>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</si>
  <si>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</si>
  <si>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</si>
  <si>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</si>
  <si>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</si>
  <si>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</si>
  <si>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</si>
  <si>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</si>
  <si>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</si>
  <si>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</si>
  <si>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</si>
  <si>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</si>
  <si>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</si>
  <si>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</si>
  <si>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</si>
  <si>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</si>
  <si>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</si>
  <si>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</si>
  <si>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</si>
  <si>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</si>
  <si>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</si>
  <si>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</si>
  <si>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</si>
  <si>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</si>
  <si>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</si>
  <si>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</si>
  <si>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</si>
  <si>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</si>
  <si>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</si>
  <si>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</si>
  <si>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</si>
  <si>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</si>
  <si>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</si>
  <si>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</si>
  <si>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</si>
  <si>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</si>
  <si>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</si>
  <si>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</si>
  <si>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</si>
  <si>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</si>
  <si>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</si>
  <si>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</si>
  <si>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</si>
  <si>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</si>
  <si>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</si>
  <si>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</si>
  <si>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</si>
  <si>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</si>
  <si>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</si>
  <si>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</si>
  <si>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</si>
  <si>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</si>
  <si>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</si>
  <si>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</si>
  <si>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</si>
  <si>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</si>
  <si>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</si>
  <si>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</si>
  <si>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</si>
  <si>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</si>
  <si>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</si>
  <si>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</si>
  <si>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</si>
  <si>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</si>
  <si>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</si>
  <si>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</si>
  <si>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</si>
  <si>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</si>
  <si>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</si>
  <si>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</si>
  <si>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</si>
  <si>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</si>
  <si>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</si>
  <si>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</si>
  <si>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</si>
  <si>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</si>
  <si>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</si>
  <si>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</si>
  <si>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</si>
  <si>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</si>
  <si>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</si>
  <si>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</si>
  <si>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</si>
  <si>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</si>
  <si>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</si>
  <si>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</si>
  <si>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</si>
  <si>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</si>
  <si>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</si>
  <si>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</si>
  <si>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</si>
  <si>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</si>
  <si>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</si>
  <si>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</si>
  <si>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</si>
  <si>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</si>
  <si>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</si>
  <si>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</si>
  <si>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</si>
  <si>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</si>
  <si>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</si>
  <si>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</si>
  <si>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</si>
  <si>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</si>
  <si>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</si>
  <si>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</si>
  <si>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</si>
  <si>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</si>
  <si>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</si>
  <si>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</si>
  <si>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</si>
  <si>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</si>
  <si>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</si>
  <si>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</si>
  <si>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</si>
  <si>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</si>
  <si>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</si>
  <si>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</si>
  <si>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</si>
  <si>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</si>
  <si>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</si>
  <si>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</si>
  <si>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</si>
  <si>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</si>
  <si>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</si>
  <si>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</si>
  <si>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</si>
  <si>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</si>
  <si>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</si>
  <si>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</si>
  <si>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</si>
  <si>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</si>
  <si>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</si>
  <si>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</si>
  <si>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</si>
  <si>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</si>
  <si>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</si>
  <si>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</si>
  <si>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</si>
  <si>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</si>
  <si>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</si>
  <si>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</si>
  <si>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</si>
  <si>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</si>
  <si>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</si>
  <si>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</si>
  <si>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</si>
  <si>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</si>
  <si>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</si>
  <si>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</si>
  <si>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</si>
  <si>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</si>
  <si>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</si>
  <si>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</si>
  <si>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</si>
  <si>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</si>
  <si>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</si>
  <si>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</si>
  <si>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</si>
  <si>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</si>
  <si>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</si>
  <si>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</si>
  <si>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</si>
  <si>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</si>
  <si>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</si>
  <si>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</si>
  <si>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</si>
  <si>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</si>
  <si>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</si>
  <si>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</si>
  <si>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</si>
  <si>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</si>
  <si>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</si>
  <si>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</si>
  <si>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</si>
  <si>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</si>
  <si>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</si>
  <si>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</si>
  <si>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</si>
  <si>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</si>
  <si>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</si>
  <si>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</si>
  <si>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</si>
  <si>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</si>
  <si>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</si>
  <si>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</si>
  <si>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</si>
  <si>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</si>
  <si>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</si>
  <si>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</si>
  <si>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</si>
  <si>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</si>
  <si>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</si>
  <si>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</si>
  <si>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</si>
  <si>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</si>
  <si>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</si>
  <si>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</si>
  <si>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</si>
  <si>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</si>
  <si>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</si>
  <si>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</si>
  <si>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</si>
  <si>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</si>
  <si>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</si>
  <si>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</si>
  <si>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</si>
  <si>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</si>
  <si>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</si>
  <si>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</si>
  <si>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</si>
  <si>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</si>
  <si>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</si>
  <si>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</si>
  <si>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</si>
  <si>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</si>
  <si>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</si>
  <si>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</si>
  <si>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</si>
  <si>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</si>
  <si>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</si>
  <si>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</si>
  <si>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</si>
  <si>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</si>
  <si>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</si>
  <si>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</si>
  <si>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</si>
  <si>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</si>
  <si>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</si>
  <si>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</si>
  <si>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</si>
  <si>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</si>
  <si>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</si>
  <si>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</si>
  <si>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</si>
  <si>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</si>
  <si>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</si>
  <si>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</si>
  <si>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</si>
  <si>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</si>
  <si>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</si>
  <si>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</si>
  <si>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</si>
  <si>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</si>
  <si>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</si>
  <si>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</si>
  <si>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</si>
  <si>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</si>
  <si>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</si>
  <si>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</si>
  <si>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</si>
  <si>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</si>
  <si>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</si>
  <si>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</si>
  <si>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</si>
  <si>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</si>
  <si>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</si>
  <si>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</si>
  <si>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</si>
  <si>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</si>
  <si>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</si>
  <si>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</si>
  <si>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</si>
  <si>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</si>
  <si>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</si>
  <si>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</si>
  <si>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</si>
  <si>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</si>
  <si>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</si>
  <si>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</si>
  <si>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</si>
  <si>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</si>
  <si>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</si>
  <si>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</si>
  <si>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</si>
  <si>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</si>
  <si>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</si>
  <si>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</si>
  <si>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</si>
  <si>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</si>
  <si>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</si>
  <si>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</si>
  <si>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</si>
  <si>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</si>
  <si>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</si>
  <si>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</si>
  <si>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</si>
  <si>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</si>
  <si>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</si>
  <si>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</si>
  <si>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</si>
  <si>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</si>
  <si>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</si>
  <si>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</si>
  <si>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</si>
  <si>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</si>
  <si>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</si>
  <si>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</si>
  <si>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</si>
  <si>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</si>
  <si>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</si>
  <si>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</si>
  <si>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</si>
  <si>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</si>
  <si>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</si>
  <si>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</si>
  <si>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</si>
  <si>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</si>
  <si>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</si>
  <si>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</si>
  <si>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</si>
  <si>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</si>
  <si>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</si>
  <si>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</si>
  <si>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</si>
  <si>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</si>
  <si>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</si>
  <si>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</si>
  <si>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</si>
  <si>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</si>
  <si>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</si>
  <si>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</si>
  <si>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</si>
  <si>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</si>
  <si>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</si>
  <si>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</si>
  <si>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</si>
  <si>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</si>
  <si>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</si>
  <si>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</si>
  <si>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</si>
  <si>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</si>
  <si>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</si>
  <si>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</si>
  <si>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</si>
  <si>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</si>
  <si>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</si>
  <si>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</si>
  <si>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</si>
  <si>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</si>
  <si>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</si>
  <si>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</si>
  <si>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</si>
  <si>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</si>
  <si>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</si>
  <si>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</si>
  <si>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</si>
  <si>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</si>
  <si>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</si>
  <si>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</si>
  <si>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</si>
  <si>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</si>
  <si>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</si>
  <si>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</si>
  <si>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</si>
  <si>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</si>
  <si>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</si>
  <si>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</si>
  <si>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</si>
  <si>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</si>
  <si>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</si>
  <si>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</si>
  <si>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</si>
  <si>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</si>
  <si>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</si>
  <si>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</si>
  <si>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</si>
  <si>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</si>
  <si>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</si>
  <si>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</si>
  <si>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</si>
  <si>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</si>
  <si>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</si>
  <si>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</si>
  <si>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</si>
  <si>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</si>
  <si>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</si>
  <si>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</si>
  <si>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</si>
  <si>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</si>
  <si>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</si>
  <si>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</si>
  <si>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</si>
  <si>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</si>
  <si>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</si>
  <si>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</si>
  <si>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</si>
  <si>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</si>
  <si>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</si>
  <si>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</si>
  <si>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</si>
  <si>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</si>
  <si>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</si>
  <si>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</si>
  <si>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</si>
  <si>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</si>
  <si>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</si>
  <si>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</si>
  <si>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</si>
  <si>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</si>
  <si>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</si>
  <si>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</si>
  <si>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</si>
  <si>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</si>
  <si>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</si>
  <si>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</si>
  <si>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</si>
  <si>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</si>
  <si>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</si>
  <si>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</si>
  <si>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</si>
  <si>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</si>
  <si>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</si>
  <si>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</si>
  <si>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</si>
  <si>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</si>
  <si>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</si>
  <si>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</si>
  <si>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</si>
  <si>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</si>
  <si>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</si>
  <si>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</si>
  <si>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</si>
  <si>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</si>
  <si>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</si>
  <si>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</si>
  <si>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</si>
  <si>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</si>
  <si>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</si>
  <si>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</si>
  <si>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</si>
  <si>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</si>
  <si>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</si>
  <si>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</si>
  <si>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</si>
  <si>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</si>
  <si>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</si>
  <si>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</si>
  <si>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</si>
  <si>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</si>
  <si>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</si>
  <si>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</si>
  <si>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</si>
  <si>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</si>
  <si>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</si>
  <si>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</si>
  <si>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</si>
  <si>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</si>
  <si>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</si>
  <si>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</si>
  <si>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</si>
  <si>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</si>
  <si>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</si>
  <si>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</si>
  <si>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</si>
  <si>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</si>
  <si>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</si>
  <si>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</si>
  <si>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</si>
  <si>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</si>
  <si>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</si>
  <si>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</si>
  <si>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</si>
  <si>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</si>
  <si>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</si>
  <si>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</si>
  <si>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</si>
  <si>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</si>
  <si>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</si>
  <si>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</si>
  <si>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</si>
  <si>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</si>
  <si>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</si>
  <si>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</si>
  <si>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</si>
  <si>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</si>
  <si>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</si>
  <si>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</si>
  <si>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</si>
  <si>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</si>
  <si>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</si>
  <si>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</si>
  <si>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</si>
  <si>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</si>
  <si>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</si>
  <si>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</si>
  <si>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</si>
  <si>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</si>
  <si>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</si>
  <si>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</si>
  <si>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</si>
  <si>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</si>
  <si>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</si>
  <si>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</si>
  <si>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</si>
  <si>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</si>
  <si>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</si>
  <si>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</si>
  <si>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</si>
  <si>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</si>
  <si>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</si>
  <si>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</si>
  <si>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</si>
  <si>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</si>
  <si>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</si>
  <si>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</si>
  <si>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</si>
  <si>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</si>
  <si>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</si>
  <si>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</si>
  <si>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</si>
  <si>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</si>
  <si>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</si>
  <si>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</si>
  <si>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</si>
  <si>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</si>
  <si>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</si>
  <si>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</si>
  <si>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</si>
  <si>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</si>
  <si>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</si>
  <si>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</si>
  <si>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</si>
  <si>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</si>
  <si>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</si>
  <si>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</si>
  <si>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</si>
  <si>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</si>
  <si>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</si>
  <si>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</si>
  <si>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</si>
  <si>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</si>
  <si>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</si>
  <si>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</si>
  <si>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</si>
  <si>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</si>
  <si>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</si>
  <si>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</si>
  <si>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</si>
  <si>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</si>
  <si>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</si>
  <si>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</si>
  <si>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</si>
  <si>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</si>
  <si>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</si>
  <si>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</si>
  <si>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</si>
  <si>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</si>
  <si>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</si>
  <si>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</si>
  <si>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</si>
  <si>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</si>
  <si>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</si>
  <si>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</si>
  <si>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</si>
  <si>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</si>
  <si>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</si>
  <si>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</si>
  <si>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</si>
  <si>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</si>
  <si>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</si>
  <si>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</si>
  <si>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</si>
  <si>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</si>
  <si>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</si>
  <si>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</si>
  <si>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</si>
  <si>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</si>
  <si>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</si>
  <si>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</si>
  <si>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</si>
  <si>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</si>
  <si>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</si>
  <si>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</si>
  <si>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</si>
  <si>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</si>
  <si>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</si>
  <si>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</si>
  <si>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</si>
  <si>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</si>
  <si>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</si>
  <si>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</si>
  <si>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</si>
  <si>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</si>
  <si>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</si>
  <si>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</si>
  <si>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</si>
  <si>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</si>
  <si>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</si>
  <si>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</si>
  <si>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</si>
  <si>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</si>
  <si>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</si>
  <si>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</si>
  <si>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</si>
  <si>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</si>
  <si>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</si>
  <si>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</si>
  <si>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</si>
  <si>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</si>
  <si>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</si>
  <si>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</si>
  <si>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</si>
  <si>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</si>
  <si>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</si>
  <si>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</si>
  <si>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</si>
  <si>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</si>
  <si>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</si>
  <si>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</si>
  <si>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</si>
  <si>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</si>
  <si>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</si>
  <si>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</si>
  <si>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</si>
  <si>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</si>
  <si>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</si>
  <si>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</si>
  <si>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</si>
  <si>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</si>
  <si>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</si>
  <si>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</si>
  <si>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</si>
  <si>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</si>
  <si>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</si>
  <si>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</si>
  <si>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</si>
  <si>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</si>
  <si>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</si>
  <si>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</si>
  <si>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</si>
  <si>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</si>
  <si>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</si>
  <si>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</si>
  <si>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</si>
  <si>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</si>
  <si>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</si>
  <si>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</si>
  <si>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</si>
  <si>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</si>
  <si>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</si>
  <si>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</si>
  <si>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</si>
  <si>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</si>
  <si>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</si>
  <si>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</si>
  <si>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</si>
  <si>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</si>
  <si>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</si>
  <si>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</si>
  <si>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</si>
  <si>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</si>
  <si>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</si>
  <si>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</si>
  <si>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</si>
  <si>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</si>
  <si>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</si>
  <si>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</si>
  <si>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</si>
  <si>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</si>
  <si>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</si>
  <si>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</si>
  <si>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</si>
  <si>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</si>
  <si>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</si>
  <si>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</si>
  <si>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</si>
  <si>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</si>
  <si>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</si>
  <si>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</si>
  <si>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</si>
  <si>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</si>
  <si>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</si>
  <si>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</si>
  <si>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</si>
  <si>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</si>
  <si>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</si>
  <si>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</si>
  <si>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</si>
  <si>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</si>
  <si>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</si>
  <si>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</si>
  <si>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</si>
  <si>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</si>
  <si>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</si>
  <si>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</si>
  <si>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</si>
  <si>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</si>
  <si>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</si>
  <si>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</si>
  <si>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</si>
  <si>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</si>
  <si>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</si>
  <si>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</si>
  <si>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</si>
  <si>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</si>
  <si>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</si>
  <si>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</si>
  <si>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</si>
  <si>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</si>
  <si>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</si>
  <si>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</si>
  <si>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</si>
  <si>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</si>
  <si>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</si>
  <si>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</si>
  <si>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</si>
  <si>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</si>
  <si>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</si>
  <si>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</si>
  <si>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</si>
  <si>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</si>
  <si>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</si>
  <si>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</si>
  <si>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</si>
  <si>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</si>
  <si>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</si>
  <si>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</si>
  <si>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</si>
  <si>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</si>
  <si>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</si>
  <si>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</si>
  <si>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</si>
  <si>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</si>
  <si>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</si>
  <si>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</si>
  <si>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</si>
  <si>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</si>
  <si>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</si>
  <si>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</si>
  <si>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</si>
  <si>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</si>
  <si>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</si>
  <si>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</si>
  <si>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</si>
  <si>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</si>
  <si>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</si>
  <si>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</si>
  <si>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</si>
  <si>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</si>
  <si>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</si>
  <si>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</si>
  <si>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</si>
  <si>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</si>
  <si>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</si>
  <si>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</si>
  <si>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</si>
  <si>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</si>
  <si>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</si>
  <si>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</si>
  <si>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</si>
  <si>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</si>
  <si>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</si>
  <si>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</si>
  <si>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</si>
  <si>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</si>
  <si>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</si>
  <si>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</si>
  <si>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</si>
  <si>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</si>
  <si>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</si>
  <si>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</si>
  <si>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</si>
  <si>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</si>
  <si>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</si>
  <si>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</si>
  <si>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</si>
  <si>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</si>
  <si>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</si>
  <si>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</si>
  <si>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</si>
  <si>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</si>
  <si>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</si>
  <si>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</si>
  <si>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</si>
  <si>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</si>
  <si>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</si>
  <si>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</si>
  <si>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</si>
  <si>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</si>
  <si>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</si>
  <si>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</si>
  <si>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</si>
  <si>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</si>
  <si>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</si>
  <si>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</si>
  <si>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</si>
  <si>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</si>
  <si>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</si>
  <si>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</si>
  <si>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</si>
  <si>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</si>
  <si>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</si>
  <si>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</si>
  <si>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</si>
  <si>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</si>
  <si>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</si>
  <si>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</si>
  <si>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</si>
  <si>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</si>
  <si>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</si>
  <si>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</si>
  <si>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</si>
  <si>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</si>
  <si>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</si>
  <si>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</si>
  <si>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</si>
  <si>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</si>
  <si>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</si>
  <si>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</si>
  <si>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</si>
  <si>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</si>
  <si>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</si>
  <si>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</si>
  <si>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</si>
  <si>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</si>
  <si>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</si>
  <si>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</si>
  <si>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</si>
  <si>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</si>
  <si>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</si>
  <si>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</si>
  <si>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</si>
  <si>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</si>
  <si>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</si>
  <si>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</si>
  <si>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</si>
  <si>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</si>
  <si>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</si>
  <si>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</si>
  <si>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</si>
  <si>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</si>
  <si>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</si>
  <si>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</si>
  <si>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</si>
  <si>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</si>
  <si>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</si>
  <si>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</si>
  <si>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</si>
  <si>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</si>
  <si>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</si>
  <si>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</si>
  <si>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</si>
  <si>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</si>
  <si>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</si>
  <si>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</si>
  <si>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</si>
  <si>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</si>
  <si>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</si>
  <si>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</si>
  <si>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</si>
  <si>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</si>
  <si>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</si>
  <si>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</si>
  <si>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</si>
  <si>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</si>
  <si>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</si>
  <si>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</si>
  <si>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</si>
  <si>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</si>
  <si>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</si>
  <si>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</si>
  <si>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</si>
  <si>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</si>
  <si>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</si>
  <si>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</si>
  <si>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</si>
  <si>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</si>
  <si>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</si>
  <si>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</si>
  <si>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</si>
  <si>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</si>
  <si>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</si>
  <si>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</si>
  <si>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</si>
  <si>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</si>
  <si>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</si>
  <si>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</si>
  <si>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</si>
  <si>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</si>
  <si>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</si>
  <si>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</si>
  <si>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</si>
  <si>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</si>
  <si>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</si>
  <si>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</si>
  <si>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</si>
  <si>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</si>
  <si>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</si>
  <si>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</si>
  <si>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</si>
  <si>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</si>
  <si>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</si>
  <si>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</si>
  <si>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</si>
  <si>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</si>
  <si>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</si>
  <si>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</si>
  <si>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</si>
  <si>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</si>
  <si>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</si>
  <si>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</si>
  <si>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</si>
  <si>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</si>
  <si>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</si>
  <si>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</si>
  <si>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</si>
  <si>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</si>
  <si>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</si>
  <si>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</si>
  <si>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</si>
  <si>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</si>
  <si>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</si>
  <si>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</si>
  <si>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</si>
  <si>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</si>
  <si>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</si>
  <si>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</si>
  <si>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</si>
  <si>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</si>
  <si>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</si>
  <si>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</si>
  <si>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</si>
  <si>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</si>
  <si>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</si>
  <si>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</si>
  <si>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</si>
  <si>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</si>
  <si>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</si>
  <si>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</si>
  <si>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</si>
  <si>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</si>
  <si>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</si>
  <si>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</si>
  <si>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</si>
  <si>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</si>
  <si>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</si>
  <si>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</si>
  <si>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</si>
  <si>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</si>
  <si>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</si>
  <si>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</si>
  <si>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</si>
  <si>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</si>
  <si>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</si>
  <si>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</si>
  <si>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</si>
  <si>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</si>
  <si>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</si>
  <si>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</si>
  <si>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</si>
  <si>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</si>
  <si>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</si>
  <si>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</si>
  <si>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</si>
  <si>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</si>
  <si>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</si>
  <si>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</si>
  <si>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</si>
  <si>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</si>
  <si>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</si>
  <si>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</si>
  <si>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</si>
  <si>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</si>
  <si>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</si>
  <si>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</si>
  <si>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</si>
  <si>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</si>
  <si>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</si>
  <si>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</si>
  <si>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</si>
  <si>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</si>
  <si>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</si>
  <si>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</si>
  <si>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</si>
  <si>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</si>
  <si>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</si>
  <si>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</si>
  <si>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</si>
  <si>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</si>
  <si>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</si>
  <si>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</si>
  <si>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</si>
  <si>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</si>
  <si>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</si>
  <si>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</si>
  <si>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</si>
  <si>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</si>
  <si>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</si>
  <si>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</si>
  <si>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</si>
  <si>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</si>
  <si>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</si>
  <si>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</si>
  <si>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</si>
  <si>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</si>
  <si>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</si>
  <si>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</si>
  <si>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</si>
  <si>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</si>
  <si>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</si>
  <si>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</si>
  <si>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</si>
  <si>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</si>
  <si>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</si>
  <si>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</si>
  <si>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</si>
  <si>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</si>
  <si>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</si>
  <si>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</si>
  <si>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</si>
  <si>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</si>
  <si>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</si>
  <si>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</si>
  <si>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</si>
  <si>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</si>
  <si>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</si>
  <si>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</si>
  <si>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</si>
  <si>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</si>
  <si>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</si>
  <si>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</si>
  <si>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</si>
  <si>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</si>
  <si>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</si>
  <si>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</si>
  <si>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</si>
  <si>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</si>
  <si>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</si>
  <si>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</si>
  <si>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</si>
  <si>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</si>
  <si>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</si>
  <si>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</si>
  <si>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</si>
  <si>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</si>
  <si>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</si>
  <si>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</si>
  <si>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</si>
  <si>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</si>
  <si>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</si>
  <si>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</si>
  <si>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</si>
  <si>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</si>
  <si>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</si>
  <si>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</si>
  <si>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</si>
  <si>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</si>
  <si>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</si>
  <si>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</si>
  <si>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</si>
  <si>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</si>
  <si>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</si>
  <si>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</si>
  <si>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</si>
  <si>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</si>
  <si>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</si>
  <si>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</si>
  <si>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</si>
  <si>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</si>
  <si>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</si>
  <si>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</si>
  <si>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</si>
  <si>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</si>
  <si>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</si>
  <si>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</si>
  <si>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</si>
  <si>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</si>
  <si>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</si>
  <si>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</si>
  <si>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</si>
  <si>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</si>
  <si>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</si>
  <si>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</si>
  <si>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</si>
  <si>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</si>
  <si>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</si>
  <si>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</si>
  <si>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</si>
  <si>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</si>
  <si>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</si>
  <si>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</si>
  <si>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</si>
  <si>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</si>
  <si>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</si>
  <si>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</si>
  <si>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</si>
  <si>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</si>
  <si>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</si>
  <si>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</si>
  <si>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</si>
  <si>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</si>
  <si>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</si>
  <si>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</si>
  <si>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</si>
  <si>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</si>
  <si>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</si>
  <si>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</si>
  <si>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</si>
  <si>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</si>
  <si>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</si>
  <si>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</si>
  <si>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</si>
  <si>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</si>
  <si>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</si>
  <si>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</si>
  <si>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</si>
  <si>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</si>
  <si>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</si>
  <si>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</si>
  <si>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</si>
  <si>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</si>
  <si>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</si>
  <si>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</si>
  <si>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</si>
  <si>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</si>
  <si>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</si>
  <si>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</si>
  <si>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</si>
  <si>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</si>
  <si>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</si>
  <si>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</si>
  <si>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</si>
  <si>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</si>
  <si>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</si>
  <si>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</si>
  <si>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</si>
  <si>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</si>
  <si>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</si>
  <si>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</si>
  <si>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</si>
  <si>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</si>
  <si>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</si>
  <si>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</si>
  <si>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</si>
  <si>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</si>
  <si>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</si>
  <si>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</si>
  <si>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</si>
  <si>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</si>
  <si>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</si>
  <si>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</si>
  <si>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</si>
  <si>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</si>
  <si>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</si>
  <si>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</si>
  <si>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</si>
  <si>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</si>
  <si>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</si>
  <si>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</si>
  <si>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</si>
  <si>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</si>
  <si>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</si>
  <si>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</si>
  <si>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</si>
  <si>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</si>
  <si>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</si>
  <si>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</si>
  <si>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</si>
  <si>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</si>
  <si>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</si>
  <si>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</si>
  <si>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</si>
  <si>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</si>
  <si>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</si>
  <si>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</si>
  <si>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</si>
  <si>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</si>
  <si>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</si>
  <si>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</si>
  <si>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</si>
  <si>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</si>
  <si>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</si>
  <si>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</si>
  <si>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</si>
  <si>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</si>
  <si>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</si>
  <si>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</si>
  <si>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</si>
  <si>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</si>
  <si>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</si>
  <si>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</si>
  <si>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</si>
  <si>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</si>
  <si>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</si>
  <si>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</si>
  <si>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</si>
  <si>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</si>
  <si>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</si>
  <si>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</si>
  <si>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</si>
  <si>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</si>
  <si>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</si>
  <si>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</si>
  <si>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</si>
  <si>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</si>
  <si>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</si>
  <si>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</si>
  <si>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</si>
  <si>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</si>
  <si>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</si>
  <si>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</si>
  <si>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</si>
  <si>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</si>
  <si>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</si>
  <si>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</si>
  <si>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</si>
  <si>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</si>
  <si>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</si>
  <si>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</si>
  <si>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</si>
  <si>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</si>
  <si>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</si>
  <si>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</si>
  <si>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</si>
  <si>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</si>
  <si>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</si>
  <si>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</si>
  <si>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</si>
  <si>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</si>
  <si>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</si>
  <si>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</si>
  <si>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</si>
  <si>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</si>
  <si>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</si>
  <si>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</si>
  <si>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</si>
  <si>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</si>
  <si>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</si>
  <si>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</si>
  <si>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</si>
  <si>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</si>
  <si>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</si>
  <si>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</si>
  <si>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</si>
  <si>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</si>
  <si>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</si>
  <si>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</si>
  <si>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</si>
  <si>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</si>
  <si>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</si>
  <si>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</si>
  <si>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</si>
  <si>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</si>
  <si>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</si>
  <si>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</si>
  <si>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</si>
  <si>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</si>
  <si>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</si>
  <si>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</si>
  <si>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</si>
  <si>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</si>
  <si>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</si>
  <si>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</si>
  <si>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</si>
  <si>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</si>
  <si>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</si>
  <si>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</si>
  <si>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</si>
  <si>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</si>
  <si>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</si>
  <si>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</si>
  <si>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</si>
  <si>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</si>
  <si>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</si>
  <si>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</si>
  <si>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</si>
  <si>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</si>
  <si>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</si>
  <si>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</si>
  <si>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</si>
  <si>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</si>
  <si>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</si>
  <si>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</si>
  <si>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</si>
  <si>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</si>
  <si>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</si>
  <si>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</si>
  <si>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</si>
  <si>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</si>
  <si>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</si>
  <si>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</si>
  <si>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</si>
  <si>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</si>
  <si>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</si>
  <si>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</si>
  <si>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</si>
  <si>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</si>
  <si>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</si>
  <si>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</si>
  <si>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</si>
  <si>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</si>
  <si>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</si>
  <si>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</si>
  <si>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</si>
  <si>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</si>
  <si>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</si>
  <si>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</si>
  <si>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</si>
  <si>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</si>
  <si>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</si>
  <si>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</si>
  <si>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</si>
  <si>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</si>
  <si>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</si>
  <si>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</si>
  <si>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</si>
  <si>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</si>
  <si>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</si>
  <si>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</si>
  <si>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</si>
  <si>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</si>
  <si>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</si>
  <si>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</si>
  <si>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</si>
  <si>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</si>
  <si>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</si>
  <si>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</si>
  <si>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</si>
  <si>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</si>
  <si>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</si>
  <si>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</si>
  <si>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</si>
  <si>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</si>
  <si>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</si>
  <si>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</si>
  <si>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</si>
  <si>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</si>
  <si>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</si>
  <si>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</si>
  <si>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</si>
  <si>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</si>
  <si>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</si>
  <si>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</si>
  <si>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</si>
  <si>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</si>
  <si>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</si>
  <si>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</si>
  <si>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</si>
  <si>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</si>
  <si>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</si>
  <si>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</si>
  <si>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</si>
  <si>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</si>
  <si>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</si>
  <si>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</si>
  <si>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</si>
  <si>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</si>
  <si>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</si>
  <si>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</si>
  <si>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</si>
  <si>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</si>
  <si>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</si>
  <si>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</si>
  <si>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</si>
  <si>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</si>
  <si>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</si>
  <si>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</si>
  <si>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</si>
  <si>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</si>
  <si>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</si>
  <si>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</si>
  <si>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</si>
  <si>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</si>
  <si>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</si>
  <si>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</si>
  <si>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</si>
  <si>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</si>
  <si>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</si>
  <si>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</si>
  <si>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</si>
  <si>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</si>
  <si>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</si>
  <si>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</si>
  <si>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</si>
  <si>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</si>
  <si>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</si>
  <si>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</si>
  <si>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</si>
  <si>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</si>
  <si>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</si>
  <si>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</si>
  <si>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</si>
  <si>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</si>
  <si>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</si>
  <si>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</si>
  <si>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</si>
  <si>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</si>
  <si>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</si>
  <si>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</si>
  <si>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</si>
  <si>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</si>
  <si>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</si>
  <si>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</si>
  <si>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</si>
  <si>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</si>
  <si>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</si>
  <si>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</si>
  <si>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</si>
  <si>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</si>
  <si>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</si>
  <si>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</si>
  <si>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</si>
  <si>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</si>
  <si>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</si>
  <si>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</si>
  <si>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</si>
  <si>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</si>
  <si>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</si>
  <si>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</si>
  <si>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</si>
  <si>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</si>
  <si>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</si>
  <si>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</si>
  <si>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</si>
  <si>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</si>
  <si>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</si>
  <si>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</si>
  <si>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</si>
  <si>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</si>
  <si>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</si>
  <si>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</si>
  <si>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</si>
  <si>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</si>
  <si>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</si>
  <si>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</si>
  <si>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</si>
  <si>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</si>
  <si>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</si>
  <si>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</si>
  <si>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</si>
  <si>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</si>
  <si>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</si>
  <si>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</si>
  <si>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</si>
  <si>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</si>
  <si>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</si>
  <si>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</si>
  <si>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</si>
  <si>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</si>
  <si>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</si>
  <si>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</si>
  <si>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</si>
  <si>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</si>
  <si>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</si>
  <si>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</si>
  <si>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</si>
  <si>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</si>
  <si>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</si>
  <si>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</si>
  <si>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</si>
  <si>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</si>
  <si>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</si>
  <si>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</si>
  <si>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</si>
  <si>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</si>
  <si>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</si>
  <si>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</si>
  <si>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</si>
  <si>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</si>
  <si>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</si>
  <si>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</si>
  <si>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</si>
  <si>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</si>
  <si>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</si>
  <si>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</si>
  <si>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</si>
  <si>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</si>
  <si>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</si>
  <si>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</si>
  <si>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</si>
  <si>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</si>
  <si>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</si>
  <si>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</si>
  <si>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</si>
  <si>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</si>
  <si>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</si>
  <si>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</si>
  <si>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</si>
  <si>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</si>
  <si>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</si>
  <si>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</si>
  <si>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</si>
  <si>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</si>
  <si>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</si>
  <si>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</si>
  <si>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</si>
  <si>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</si>
  <si>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</si>
  <si>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</si>
  <si>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</si>
  <si>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</si>
  <si>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</si>
  <si>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</si>
  <si>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</si>
  <si>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</si>
  <si>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</si>
  <si>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</si>
  <si>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</si>
  <si>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</si>
  <si>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</si>
  <si>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</si>
  <si>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</si>
  <si>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</si>
  <si>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</si>
  <si>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</si>
  <si>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</si>
  <si>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</si>
  <si>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</si>
  <si>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</si>
  <si>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</si>
  <si>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</si>
  <si>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</si>
  <si>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</si>
  <si>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</si>
  <si>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</si>
  <si>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</si>
  <si>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</si>
  <si>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</si>
  <si>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</si>
  <si>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</si>
  <si>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</si>
  <si>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</si>
  <si>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</si>
  <si>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</si>
  <si>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</si>
  <si>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</si>
  <si>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</si>
  <si>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</si>
  <si>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</si>
  <si>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</si>
  <si>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</si>
  <si>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</si>
  <si>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</si>
  <si>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</si>
  <si>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</si>
  <si>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</si>
  <si>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</si>
  <si>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</si>
  <si>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</si>
  <si>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</si>
  <si>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</si>
  <si>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</si>
  <si>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</si>
  <si>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</si>
  <si>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</si>
  <si>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</si>
  <si>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</si>
  <si>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</si>
  <si>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</si>
  <si>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</si>
  <si>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</si>
  <si>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</si>
  <si>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</si>
  <si>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</si>
  <si>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</si>
  <si>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</si>
  <si>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</si>
  <si>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</si>
  <si>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</si>
  <si>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</si>
  <si>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</si>
  <si>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</si>
  <si>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</si>
  <si>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</si>
  <si>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</si>
  <si>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</si>
  <si>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</si>
  <si>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</si>
  <si>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</si>
  <si>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</si>
  <si>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</si>
  <si>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</si>
  <si>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</si>
  <si>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</si>
  <si>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</si>
  <si>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</si>
  <si>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</si>
  <si>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</si>
  <si>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</si>
  <si>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</si>
  <si>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</si>
  <si>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</si>
  <si>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</si>
  <si>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</si>
  <si>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</si>
  <si>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</si>
  <si>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</si>
  <si>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</si>
  <si>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</si>
  <si>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</si>
  <si>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</si>
  <si>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</si>
  <si>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</si>
  <si>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</si>
  <si>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</si>
  <si>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</si>
  <si>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</si>
  <si>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</si>
  <si>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</si>
  <si>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</si>
  <si>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</si>
  <si>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</si>
  <si>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</si>
  <si>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</si>
  <si>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</si>
  <si>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</si>
  <si>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</si>
  <si>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</si>
  <si>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</si>
  <si>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</si>
  <si>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</si>
  <si>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</si>
  <si>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</si>
  <si>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</si>
  <si>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</si>
  <si>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</si>
  <si>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</si>
  <si>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</si>
  <si>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</si>
  <si>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</si>
  <si>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</si>
  <si>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</si>
  <si>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</si>
  <si>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</si>
  <si>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</si>
  <si>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</si>
  <si>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</si>
  <si>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</si>
  <si>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</si>
  <si>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</si>
  <si>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</si>
  <si>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</si>
  <si>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</si>
  <si>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</si>
  <si>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</si>
  <si>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</si>
  <si>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</si>
  <si>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</si>
  <si>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</si>
  <si>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</si>
  <si>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</si>
  <si>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</si>
  <si>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</si>
  <si>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</si>
  <si>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</si>
  <si>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</si>
  <si>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</si>
  <si>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</si>
  <si>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</si>
  <si>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</si>
  <si>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</si>
  <si>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</si>
  <si>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</si>
  <si>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</si>
  <si>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</si>
  <si>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</si>
  <si>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</si>
  <si>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</si>
  <si>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</si>
  <si>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</si>
  <si>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</si>
  <si>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</si>
  <si>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</si>
  <si>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</si>
  <si>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</si>
  <si>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</si>
  <si>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</si>
  <si>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</si>
  <si>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</si>
  <si>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</si>
  <si>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</si>
  <si>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</si>
  <si>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</si>
  <si>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</si>
  <si>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</si>
  <si>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</si>
  <si>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</si>
  <si>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</si>
  <si>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</si>
  <si>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</si>
  <si>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</si>
  <si>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</si>
  <si>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</si>
  <si>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</si>
  <si>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</si>
  <si>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</si>
  <si>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</si>
  <si>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</si>
  <si>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</si>
  <si>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</si>
  <si>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</si>
  <si>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</si>
  <si>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</si>
  <si>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</si>
  <si>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</si>
  <si>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</si>
  <si>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</si>
  <si>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</si>
  <si>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</si>
  <si>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</si>
  <si>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</si>
  <si>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</si>
  <si>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</si>
  <si>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</si>
  <si>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</si>
  <si>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</si>
  <si>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</si>
  <si>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</si>
  <si>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</si>
  <si>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</si>
  <si>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</si>
  <si>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</si>
  <si>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</si>
  <si>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</si>
  <si>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</si>
  <si>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</si>
  <si>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</si>
  <si>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</si>
  <si>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</si>
  <si>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</si>
  <si>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</si>
  <si>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</si>
  <si>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</si>
  <si>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</si>
  <si>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</si>
  <si>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</si>
  <si>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</si>
  <si>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</si>
  <si>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</si>
  <si>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</si>
  <si>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</si>
  <si>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</si>
  <si>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</si>
  <si>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</si>
  <si>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</si>
  <si>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</si>
  <si>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</si>
  <si>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</si>
  <si>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</si>
  <si>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</si>
  <si>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</si>
  <si>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</si>
  <si>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</si>
  <si>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</si>
  <si>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</si>
  <si>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</si>
  <si>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</si>
  <si>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</si>
  <si>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</si>
  <si>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</si>
  <si>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</si>
  <si>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</si>
  <si>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</si>
  <si>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</si>
  <si>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</si>
  <si>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</si>
  <si>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</si>
  <si>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</si>
  <si>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</si>
  <si>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</si>
  <si>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</si>
  <si>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</si>
  <si>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</si>
  <si>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</si>
  <si>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</si>
  <si>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</si>
  <si>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</si>
  <si>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</si>
  <si>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</si>
  <si>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</si>
  <si>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</si>
  <si>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</si>
  <si>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</si>
  <si>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</si>
  <si>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</si>
  <si>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</si>
  <si>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</si>
  <si>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</si>
  <si>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</si>
  <si>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</si>
  <si>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</si>
  <si>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</si>
  <si>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</si>
  <si>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</si>
  <si>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</si>
  <si>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</si>
  <si>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</si>
  <si>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</si>
  <si>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</si>
  <si>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</si>
  <si>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</si>
  <si>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</si>
  <si>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</si>
  <si>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</si>
  <si>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</si>
  <si>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</si>
  <si>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</si>
  <si>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</si>
  <si>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</si>
  <si>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</si>
  <si>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</si>
  <si>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</si>
  <si>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</si>
  <si>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</si>
  <si>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</si>
  <si>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</si>
  <si>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</si>
  <si>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</si>
  <si>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</si>
  <si>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</si>
  <si>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</si>
  <si>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</si>
  <si>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</si>
  <si>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</si>
  <si>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</si>
  <si>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</si>
  <si>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</si>
  <si>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</si>
  <si>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</si>
  <si>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</si>
  <si>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</si>
  <si>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</si>
  <si>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</si>
  <si>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</si>
  <si>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</si>
  <si>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</si>
  <si>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</si>
  <si>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</si>
  <si>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</si>
  <si>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</si>
  <si>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</si>
  <si>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</si>
  <si>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</si>
  <si>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</si>
  <si>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</si>
  <si>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</si>
  <si>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</si>
  <si>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</si>
  <si>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</si>
  <si>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</si>
  <si>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</si>
  <si>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</si>
  <si>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</si>
  <si>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</si>
  <si>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</si>
  <si>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</si>
  <si>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</si>
  <si>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</si>
  <si>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</si>
  <si>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</si>
  <si>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</si>
  <si>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</si>
  <si>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</si>
  <si>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</si>
  <si>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</si>
  <si>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</si>
  <si>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</si>
  <si>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</si>
  <si>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</si>
  <si>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</si>
  <si>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</si>
  <si>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</si>
  <si>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</si>
  <si>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</si>
  <si>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</si>
  <si>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</si>
  <si>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</si>
  <si>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</si>
  <si>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</si>
  <si>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</si>
  <si>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</si>
  <si>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</si>
  <si>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</si>
  <si>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</si>
  <si>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</si>
  <si>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</si>
  <si>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</si>
  <si>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</si>
  <si>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</si>
  <si>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</si>
  <si>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</si>
  <si>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</si>
  <si>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</si>
  <si>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</si>
  <si>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</si>
  <si>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</si>
  <si>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</si>
  <si>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</si>
  <si>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</si>
  <si>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</si>
  <si>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</si>
  <si>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</si>
  <si>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</si>
  <si>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</si>
  <si>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</si>
  <si>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</si>
  <si>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</si>
  <si>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</si>
  <si>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</si>
  <si>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</si>
  <si>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</si>
  <si>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</si>
  <si>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</si>
  <si>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</si>
  <si>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</si>
  <si>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</si>
  <si>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</si>
  <si>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</si>
  <si>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</si>
  <si>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</si>
  <si>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</si>
  <si>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</si>
  <si>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</si>
  <si>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</si>
  <si>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</si>
  <si>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</si>
  <si>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</si>
  <si>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</si>
  <si>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</si>
  <si>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</si>
  <si>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</si>
  <si>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</si>
  <si>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</si>
  <si>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</si>
  <si>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</si>
  <si>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</si>
  <si>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</si>
  <si>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</si>
  <si>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</si>
  <si>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</si>
  <si>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</si>
  <si>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</si>
  <si>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</si>
  <si>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</si>
  <si>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</si>
  <si>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</si>
  <si>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</si>
  <si>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</si>
  <si>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</si>
  <si>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</si>
  <si>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</si>
  <si>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</si>
  <si>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</si>
  <si>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</si>
  <si>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</si>
  <si>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</si>
  <si>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</si>
  <si>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</si>
  <si>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</si>
  <si>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</si>
  <si>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</si>
  <si>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</si>
  <si>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</si>
  <si>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</si>
  <si>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</si>
  <si>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</si>
  <si>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</si>
  <si>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</si>
  <si>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</si>
  <si>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</si>
  <si>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</si>
  <si>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</si>
  <si>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</si>
  <si>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</si>
  <si>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</si>
  <si>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</si>
  <si>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</si>
  <si>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</si>
  <si>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</si>
  <si>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</si>
  <si>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</si>
  <si>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</si>
  <si>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</si>
  <si>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</si>
  <si>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</si>
  <si>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</si>
  <si>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</si>
  <si>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</si>
  <si>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</si>
  <si>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</si>
  <si>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</si>
  <si>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</si>
  <si>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</si>
  <si>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</si>
  <si>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</si>
  <si>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</si>
  <si>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</si>
  <si>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</si>
  <si>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</si>
  <si>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</si>
  <si>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</si>
  <si>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</si>
  <si>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</si>
  <si>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</si>
  <si>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</si>
  <si>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</si>
  <si>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</si>
  <si>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</si>
  <si>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</si>
  <si>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</si>
  <si>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</si>
  <si>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</si>
  <si>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</si>
  <si>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</si>
  <si>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</si>
  <si>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</si>
  <si>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</si>
  <si>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</si>
  <si>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</si>
  <si>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</si>
  <si>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</si>
  <si>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</si>
  <si>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</si>
  <si>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</si>
  <si>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</si>
  <si>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</si>
  <si>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</si>
  <si>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</si>
  <si>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</si>
  <si>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</si>
  <si>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</si>
  <si>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</si>
  <si>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</si>
  <si>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</si>
  <si>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</si>
  <si>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</si>
  <si>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</si>
  <si>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</si>
  <si>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</si>
  <si>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</si>
  <si>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</si>
  <si>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</si>
  <si>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</si>
  <si>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</si>
  <si>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</si>
  <si>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</si>
  <si>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</si>
  <si>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</si>
  <si>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</si>
  <si>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</si>
  <si>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</si>
  <si>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</si>
  <si>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</si>
  <si>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</si>
  <si>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</si>
  <si>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</si>
  <si>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</si>
  <si>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</si>
  <si>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</si>
  <si>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</si>
  <si>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</si>
  <si>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</si>
  <si>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</si>
  <si>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</si>
  <si>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</si>
  <si>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</si>
  <si>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</si>
  <si>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</si>
  <si>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</si>
  <si>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</si>
  <si>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</si>
  <si>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</si>
  <si>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</si>
  <si>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</si>
  <si>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</si>
  <si>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</si>
  <si>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</si>
  <si>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</si>
  <si>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</si>
  <si>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</si>
  <si>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</si>
  <si>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</si>
  <si>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</si>
  <si>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</si>
  <si>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</si>
  <si>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</si>
  <si>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</si>
  <si>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</si>
  <si>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</si>
  <si>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</si>
  <si>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</si>
  <si>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</si>
  <si>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</si>
  <si>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</si>
  <si>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</si>
  <si>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</si>
  <si>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</si>
  <si>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</si>
  <si>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</si>
  <si>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</si>
  <si>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</si>
  <si>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</si>
  <si>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</si>
  <si>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</si>
  <si>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</si>
  <si>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</si>
  <si>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</si>
  <si>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</si>
  <si>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</si>
  <si>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</si>
  <si>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</si>
  <si>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</si>
  <si>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</si>
  <si>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</si>
  <si>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</si>
  <si>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</si>
  <si>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</si>
  <si>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</si>
  <si>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</si>
  <si>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</si>
  <si>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</si>
  <si>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</si>
  <si>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</si>
  <si>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</si>
  <si>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</si>
  <si>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</si>
  <si>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</si>
  <si>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</si>
  <si>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</si>
  <si>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</si>
  <si>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</si>
  <si>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</si>
  <si>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</si>
  <si>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</si>
  <si>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</si>
  <si>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</si>
  <si>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</si>
  <si>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</si>
  <si>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</si>
  <si>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</si>
  <si>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</si>
  <si>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</si>
  <si>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</si>
  <si>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</si>
  <si>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</si>
  <si>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</si>
  <si>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</si>
  <si>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</si>
  <si>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</si>
  <si>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</si>
  <si>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</si>
  <si>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</si>
  <si>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</si>
  <si>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</si>
  <si>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</si>
  <si>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</si>
  <si>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</si>
  <si>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</si>
  <si>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</si>
  <si>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</si>
  <si>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</si>
  <si>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</si>
  <si>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</si>
  <si>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</si>
  <si>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</si>
  <si>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</si>
  <si>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</si>
  <si>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</si>
  <si>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</si>
  <si>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</si>
  <si>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</si>
  <si>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</si>
  <si>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</si>
  <si>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</si>
  <si>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</si>
  <si>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</si>
  <si>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</si>
  <si>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</si>
  <si>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</si>
  <si>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</si>
  <si>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</si>
  <si>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</si>
  <si>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</si>
  <si>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</si>
  <si>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</si>
  <si>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</si>
  <si>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</si>
  <si>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</si>
  <si>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</si>
  <si>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</si>
  <si>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</si>
  <si>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</si>
  <si>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</si>
  <si>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</si>
  <si>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</si>
  <si>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</si>
  <si>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</si>
  <si>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</si>
  <si>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</si>
  <si>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</si>
  <si>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</si>
  <si>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</si>
  <si>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</si>
  <si>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</si>
  <si>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</si>
  <si>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</si>
  <si>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</si>
  <si>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</si>
  <si>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</si>
  <si>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</si>
  <si>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</si>
  <si>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</si>
  <si>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</si>
  <si>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</si>
  <si>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</si>
  <si>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</si>
  <si>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</si>
  <si>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</si>
  <si>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</si>
  <si>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</si>
  <si>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</si>
  <si>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</si>
  <si>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</si>
  <si>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</si>
  <si>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</si>
  <si>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</si>
  <si>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</si>
  <si>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</si>
  <si>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</si>
  <si>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</si>
  <si>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</si>
  <si>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</si>
  <si>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</si>
  <si>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</si>
  <si>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</si>
  <si>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</si>
  <si>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</si>
  <si>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</si>
  <si>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</si>
  <si>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</si>
  <si>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</si>
  <si>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</si>
  <si>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</si>
  <si>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</si>
  <si>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</si>
  <si>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</si>
  <si>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</si>
  <si>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</si>
  <si>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</si>
  <si>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</si>
  <si>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</si>
  <si>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</si>
  <si>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</si>
  <si>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</si>
  <si>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</si>
  <si>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</si>
  <si>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</si>
  <si>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</si>
  <si>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</si>
  <si>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</si>
  <si>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</si>
  <si>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</si>
  <si>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</si>
  <si>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</si>
  <si>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</si>
  <si>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</si>
  <si>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</si>
  <si>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</si>
  <si>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</si>
  <si>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</si>
  <si>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</si>
  <si>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</si>
  <si>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</si>
  <si>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</si>
  <si>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</si>
  <si>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</si>
  <si>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</si>
  <si>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</si>
  <si>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</si>
  <si>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</si>
  <si>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</si>
  <si>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</si>
  <si>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</si>
  <si>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</si>
  <si>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</si>
  <si>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</si>
  <si>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</si>
  <si>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</si>
  <si>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</si>
  <si>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</si>
  <si>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</si>
  <si>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</si>
  <si>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</si>
  <si>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</si>
  <si>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</si>
  <si>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</si>
  <si>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</si>
  <si>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</si>
  <si>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</si>
  <si>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</si>
  <si>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</si>
  <si>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</si>
  <si>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</si>
  <si>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</si>
  <si>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</si>
  <si>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</si>
  <si>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</si>
  <si>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</si>
  <si>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</si>
  <si>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</si>
  <si>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</si>
  <si>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</si>
  <si>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</si>
  <si>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</si>
  <si>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</si>
  <si>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</si>
  <si>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</si>
  <si>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</si>
  <si>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</si>
  <si>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</si>
  <si>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</si>
  <si>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</si>
  <si>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</si>
  <si>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</si>
  <si>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</si>
  <si>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</si>
  <si>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</si>
  <si>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</si>
  <si>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</si>
  <si>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</si>
  <si>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</si>
  <si>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</si>
  <si>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</si>
  <si>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</si>
  <si>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</si>
  <si>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</si>
  <si>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</si>
  <si>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</si>
  <si>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</si>
  <si>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</si>
  <si>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</si>
  <si>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</si>
  <si>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</si>
  <si>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</si>
  <si>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</si>
  <si>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</si>
  <si>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</si>
  <si>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</si>
  <si>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</si>
  <si>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</si>
  <si>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</si>
  <si>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</si>
  <si>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</si>
  <si>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</si>
  <si>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</si>
  <si>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</si>
  <si>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</si>
  <si>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</si>
  <si>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</si>
  <si>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</si>
  <si>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</si>
  <si>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</si>
  <si>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</si>
  <si>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</si>
  <si>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</si>
  <si>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</si>
  <si>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</si>
  <si>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</si>
  <si>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</si>
  <si>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</si>
  <si>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</si>
  <si>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</si>
  <si>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</si>
  <si>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</si>
  <si>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</si>
  <si>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</si>
  <si>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</si>
  <si>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</si>
  <si>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</si>
  <si>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</si>
  <si>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</si>
  <si>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</si>
  <si>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</si>
  <si>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</si>
  <si>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</si>
  <si>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</si>
  <si>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</si>
  <si>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</si>
  <si>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</si>
  <si>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</si>
  <si>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</si>
  <si>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</si>
  <si>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</si>
  <si>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</si>
  <si>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</si>
  <si>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</si>
  <si>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</si>
  <si>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</si>
  <si>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</si>
  <si>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</si>
  <si>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</si>
  <si>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</si>
  <si>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</si>
  <si>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</si>
  <si>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</si>
  <si>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</si>
  <si>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</si>
  <si>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</si>
  <si>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</si>
  <si>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</si>
  <si>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</si>
  <si>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</si>
  <si>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</si>
  <si>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</si>
  <si>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</si>
  <si>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</si>
  <si>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</si>
  <si>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</si>
  <si>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</si>
  <si>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</si>
  <si>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</si>
  <si>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</si>
  <si>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</si>
  <si>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</si>
  <si>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</si>
  <si>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</si>
  <si>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</si>
  <si>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</si>
  <si>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</si>
  <si>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</si>
  <si>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</si>
  <si>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</si>
  <si>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</si>
  <si>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</si>
  <si>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</si>
  <si>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</si>
  <si>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</si>
  <si>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</si>
  <si>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</si>
  <si>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</si>
  <si>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</si>
  <si>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</si>
  <si>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</si>
  <si>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</si>
  <si>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</si>
  <si>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</si>
  <si>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</si>
  <si>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</si>
  <si>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</si>
  <si>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</si>
  <si>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</si>
  <si>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</si>
  <si>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</si>
  <si>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</si>
  <si>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</si>
  <si>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</si>
  <si>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</si>
  <si>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</si>
  <si>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</si>
  <si>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</si>
  <si>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</si>
  <si>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</si>
  <si>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</si>
  <si>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</si>
  <si>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</si>
  <si>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</si>
  <si>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</si>
  <si>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</si>
  <si>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</si>
  <si>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</si>
  <si>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</si>
  <si>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</si>
  <si>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</si>
  <si>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</si>
  <si>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</si>
  <si>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</si>
  <si>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</si>
  <si>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</si>
  <si>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</si>
  <si>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</si>
  <si>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</si>
  <si>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</si>
  <si>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</si>
  <si>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</si>
  <si>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</si>
  <si>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</si>
  <si>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</si>
  <si>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</si>
  <si>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</si>
  <si>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</si>
  <si>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</si>
  <si>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</si>
  <si>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</si>
  <si>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</si>
  <si>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</si>
  <si>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</si>
  <si>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</si>
  <si>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</si>
  <si>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</si>
  <si>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</si>
  <si>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</si>
  <si>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</si>
  <si>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</si>
  <si>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</si>
  <si>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</si>
  <si>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</si>
  <si>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</si>
  <si>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</si>
  <si>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</si>
  <si>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</si>
  <si>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</si>
  <si>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</si>
  <si>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</si>
  <si>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</si>
  <si>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</si>
  <si>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</si>
  <si>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</si>
  <si>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</si>
  <si>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</si>
  <si>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</si>
  <si>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</si>
  <si>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</si>
  <si>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</si>
  <si>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</si>
  <si>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</si>
  <si>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</si>
  <si>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</si>
  <si>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</si>
  <si>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</si>
  <si>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</si>
  <si>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</si>
  <si>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</si>
  <si>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</si>
  <si>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</si>
  <si>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</si>
  <si>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</si>
  <si>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</si>
  <si>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</si>
  <si>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</si>
  <si>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</si>
  <si>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</si>
  <si>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</si>
  <si>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</si>
  <si>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</si>
  <si>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</si>
  <si>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</si>
  <si>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</si>
  <si>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</si>
  <si>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</si>
  <si>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</si>
  <si>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</si>
  <si>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</si>
  <si>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</si>
  <si>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</si>
  <si>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</si>
  <si>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</si>
  <si>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</si>
  <si>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</si>
  <si>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</si>
  <si>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</si>
  <si>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</si>
  <si>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</si>
  <si>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</si>
  <si>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</si>
  <si>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</si>
  <si>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</si>
  <si>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</si>
  <si>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</si>
  <si>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</si>
  <si>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</si>
  <si>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</si>
  <si>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</si>
  <si>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</si>
  <si>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</si>
  <si>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</si>
  <si>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</si>
  <si>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</si>
  <si>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</si>
  <si>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</si>
  <si>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</si>
  <si>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</si>
  <si>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</si>
  <si>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</si>
  <si>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</si>
  <si>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</si>
  <si>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</si>
  <si>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</si>
  <si>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</si>
  <si>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</si>
  <si>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</si>
  <si>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</si>
  <si>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</si>
  <si>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</si>
  <si>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</si>
  <si>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</si>
  <si>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</si>
  <si>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</si>
  <si>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</si>
  <si>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</si>
  <si>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</si>
  <si>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</si>
  <si>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</si>
  <si>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</si>
  <si>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</si>
  <si>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</si>
  <si>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</si>
  <si>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</si>
  <si>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</si>
  <si>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</si>
  <si>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</si>
  <si>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</si>
  <si>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</si>
  <si>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</si>
  <si>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</si>
  <si>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</si>
  <si>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</si>
  <si>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</si>
  <si>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</si>
  <si>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</si>
  <si>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</si>
  <si>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</si>
  <si>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</si>
  <si>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</si>
  <si>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</si>
  <si>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</si>
  <si>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</si>
  <si>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</si>
  <si>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</si>
  <si>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</si>
  <si>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</si>
  <si>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</si>
  <si>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</si>
  <si>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</si>
  <si>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</si>
  <si>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</si>
  <si>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</si>
  <si>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</si>
  <si>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</si>
  <si>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</si>
  <si>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</si>
  <si>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</si>
  <si>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</si>
  <si>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</si>
  <si>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</si>
  <si>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</si>
  <si>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</si>
  <si>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</si>
  <si>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</si>
  <si>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</si>
  <si>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</si>
  <si>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</si>
  <si>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</si>
  <si>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</si>
  <si>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</si>
  <si>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</si>
  <si>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</si>
  <si>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</si>
  <si>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</si>
  <si>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</si>
  <si>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</si>
  <si>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</si>
  <si>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</si>
  <si>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</si>
  <si>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</si>
  <si>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</si>
  <si>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</si>
  <si>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</si>
  <si>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</si>
  <si>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</si>
  <si>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</si>
  <si>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</si>
  <si>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</si>
  <si>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</si>
  <si>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</si>
  <si>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</si>
  <si>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</si>
  <si>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</si>
  <si>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</si>
  <si>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</si>
  <si>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</si>
  <si>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</si>
  <si>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</si>
  <si>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</si>
  <si>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</si>
  <si>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</si>
  <si>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</si>
  <si>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</si>
  <si>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</si>
  <si>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</si>
  <si>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</si>
  <si>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</si>
  <si>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</si>
  <si>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</si>
  <si>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</si>
  <si>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</si>
  <si>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</si>
  <si>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</si>
  <si>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</si>
  <si>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</si>
  <si>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</si>
  <si>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</si>
  <si>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</si>
  <si>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</si>
  <si>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</si>
  <si>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</si>
  <si>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</si>
  <si>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</si>
  <si>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</si>
  <si>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</si>
  <si>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</si>
  <si>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</si>
  <si>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</si>
  <si>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</si>
  <si>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</si>
  <si>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</si>
  <si>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</si>
  <si>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</si>
  <si>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</si>
  <si>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</si>
  <si>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</si>
  <si>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</si>
  <si>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</si>
  <si>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</si>
  <si>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</si>
  <si>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</si>
  <si>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</si>
  <si>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</si>
  <si>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</si>
  <si>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</si>
  <si>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</si>
  <si>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</si>
  <si>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</si>
  <si>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</si>
  <si>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</si>
  <si>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</si>
  <si>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</si>
  <si>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</si>
  <si>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</si>
  <si>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</si>
  <si>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</si>
  <si>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</si>
  <si>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</si>
  <si>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</si>
  <si>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</si>
  <si>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</si>
  <si>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</si>
  <si>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</si>
  <si>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</si>
  <si>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</si>
  <si>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</si>
  <si>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</si>
  <si>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</si>
  <si>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</si>
  <si>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</si>
  <si>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</si>
  <si>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</si>
  <si>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</si>
  <si>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</si>
  <si>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</si>
  <si>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</si>
  <si>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</si>
  <si>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</si>
  <si>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</si>
  <si>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</si>
  <si>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</si>
  <si>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</si>
  <si>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</si>
  <si>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</si>
  <si>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</si>
  <si>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</si>
  <si>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</si>
  <si>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</si>
  <si>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</si>
  <si>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</si>
  <si>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</si>
  <si>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</si>
  <si>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</si>
  <si>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</si>
  <si>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</si>
  <si>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</si>
  <si>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</si>
  <si>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</si>
  <si>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</si>
  <si>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</si>
  <si>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</si>
  <si>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</si>
  <si>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</si>
  <si>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</si>
  <si>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</si>
  <si>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</si>
  <si>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</si>
  <si>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</si>
  <si>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</si>
  <si>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</si>
  <si>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</si>
  <si>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</si>
  <si>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</si>
  <si>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</si>
  <si>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</si>
  <si>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</si>
  <si>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</si>
  <si>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</si>
  <si>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</si>
  <si>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</si>
  <si>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</si>
  <si>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</si>
  <si>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</si>
  <si>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</si>
  <si>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</si>
  <si>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</si>
  <si>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</si>
  <si>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</si>
  <si>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</si>
  <si>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</si>
  <si>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</si>
  <si>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</si>
  <si>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</si>
  <si>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</si>
  <si>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</si>
  <si>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</si>
  <si>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</si>
  <si>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</si>
  <si>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</si>
  <si>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</si>
  <si>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</si>
  <si>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</si>
  <si>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</si>
  <si>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</si>
  <si>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</si>
  <si>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</si>
  <si>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</si>
  <si>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</si>
  <si>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</si>
  <si>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</si>
  <si>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</si>
  <si>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</si>
  <si>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</si>
  <si>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</si>
  <si>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</si>
  <si>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</si>
  <si>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</si>
  <si>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</si>
  <si>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</si>
  <si>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</si>
  <si>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</si>
  <si>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</si>
  <si>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</si>
  <si>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</si>
  <si>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</si>
  <si>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</si>
  <si>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</si>
  <si>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</si>
  <si>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</si>
  <si>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</si>
  <si>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</si>
  <si>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</si>
  <si>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</si>
  <si>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</si>
  <si>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</si>
  <si>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</si>
  <si>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</si>
  <si>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</si>
  <si>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</si>
  <si>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</si>
  <si>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</si>
  <si>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</si>
  <si>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</si>
  <si>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</si>
  <si>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</si>
  <si>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</si>
  <si>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</si>
  <si>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</si>
  <si>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</si>
  <si>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</si>
  <si>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</si>
  <si>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</si>
  <si>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</si>
  <si>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</si>
  <si>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</si>
  <si>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</si>
  <si>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</si>
  <si>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</si>
  <si>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</si>
  <si>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</si>
  <si>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</si>
  <si>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</si>
  <si>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</si>
  <si>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</si>
  <si>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</si>
  <si>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</si>
  <si>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</si>
  <si>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</si>
  <si>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</si>
  <si>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</si>
  <si>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</si>
  <si>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</si>
  <si>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</si>
  <si>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</si>
  <si>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</si>
  <si>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</si>
  <si>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</si>
  <si>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</si>
  <si>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</si>
  <si>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</si>
  <si>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</si>
  <si>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</si>
  <si>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</si>
  <si>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</si>
  <si>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</si>
  <si>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</si>
  <si>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</si>
  <si>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</si>
  <si>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</si>
  <si>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</si>
  <si>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</si>
  <si>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</si>
  <si>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</si>
  <si>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</si>
  <si>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</si>
  <si>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</si>
  <si>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</si>
  <si>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</si>
  <si>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</si>
  <si>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</si>
  <si>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</si>
  <si>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</si>
  <si>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</si>
  <si>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</si>
  <si>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</si>
  <si>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</si>
  <si>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</si>
  <si>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</si>
  <si>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</si>
  <si>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</si>
  <si>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</si>
  <si>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</si>
  <si>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</si>
  <si>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</si>
  <si>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</si>
  <si>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</si>
  <si>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</si>
  <si>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</si>
  <si>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</si>
  <si>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</si>
  <si>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</si>
  <si>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</si>
  <si>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</si>
  <si>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</si>
  <si>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</si>
  <si>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</si>
  <si>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</si>
  <si>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</si>
  <si>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</si>
  <si>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</si>
  <si>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</si>
  <si>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</si>
  <si>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</si>
  <si>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</si>
  <si>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</si>
  <si>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</si>
  <si>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</si>
  <si>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</si>
  <si>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</si>
  <si>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</si>
  <si>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</si>
  <si>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</si>
  <si>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</si>
  <si>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</si>
  <si>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</si>
  <si>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</si>
  <si>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</si>
  <si>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</si>
  <si>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</si>
  <si>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</si>
  <si>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</si>
  <si>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</si>
  <si>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</si>
  <si>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</si>
  <si>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</si>
  <si>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</si>
  <si>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</si>
  <si>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</si>
  <si>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</si>
  <si>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</si>
  <si>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</si>
  <si>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</si>
  <si>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</si>
  <si>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</si>
  <si>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</si>
  <si>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</si>
  <si>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</si>
  <si>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</si>
  <si>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</si>
  <si>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</si>
  <si>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</si>
  <si>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</si>
  <si>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</si>
  <si>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</si>
  <si>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</si>
  <si>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</si>
  <si>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</si>
  <si>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</si>
  <si>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</si>
  <si>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</si>
  <si>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</si>
  <si>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</si>
  <si>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</si>
  <si>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</si>
  <si>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</si>
  <si>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</si>
  <si>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</si>
  <si>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</si>
  <si>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</si>
  <si>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</si>
  <si>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</si>
  <si>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</si>
  <si>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</si>
  <si>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</si>
  <si>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</si>
  <si>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</si>
  <si>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</si>
  <si>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</si>
  <si>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</si>
  <si>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</si>
  <si>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</si>
  <si>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</si>
  <si>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</si>
  <si>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</si>
  <si>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</si>
  <si>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</si>
  <si>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</si>
  <si>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</si>
  <si>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</si>
  <si>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</si>
  <si>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</si>
  <si>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</si>
  <si>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</si>
  <si>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</si>
  <si>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</si>
  <si>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</si>
  <si>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</si>
  <si>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</si>
  <si>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</si>
  <si>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</si>
  <si>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</si>
  <si>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</si>
  <si>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</si>
  <si>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</si>
  <si>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</si>
  <si>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</si>
  <si>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</si>
  <si>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</si>
  <si>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</si>
  <si>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</si>
  <si>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</si>
  <si>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</si>
  <si>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</si>
  <si>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</si>
  <si>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</si>
  <si>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</si>
  <si>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</si>
  <si>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</si>
  <si>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</si>
  <si>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</si>
  <si>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</si>
  <si>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</si>
  <si>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</si>
  <si>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</si>
  <si>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</si>
  <si>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</si>
  <si>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</si>
  <si>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</si>
  <si>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</si>
  <si>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</si>
  <si>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</si>
  <si>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</si>
  <si>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</si>
  <si>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</si>
  <si>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</si>
  <si>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</si>
  <si>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</si>
  <si>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</si>
  <si>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</si>
  <si>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</si>
  <si>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</si>
  <si>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</si>
  <si>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</si>
  <si>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</si>
  <si>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</si>
  <si>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</si>
  <si>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</si>
  <si>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</si>
  <si>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</si>
  <si>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</si>
  <si>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</si>
  <si>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</si>
  <si>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</si>
  <si>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</si>
  <si>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</si>
  <si>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</si>
  <si>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</si>
  <si>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</si>
  <si>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</si>
  <si>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</si>
  <si>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</si>
  <si>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</si>
  <si>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</si>
  <si>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</si>
  <si>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</si>
  <si>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</si>
  <si>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</si>
  <si>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</si>
  <si>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</si>
  <si>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</si>
  <si>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</si>
  <si>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</si>
  <si>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</si>
  <si>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</si>
  <si>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</si>
  <si>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</si>
  <si>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</si>
  <si>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</si>
  <si>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</si>
  <si>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</si>
  <si>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</si>
  <si>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</si>
  <si>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</si>
  <si>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</si>
  <si>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</si>
  <si>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</si>
  <si>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</si>
  <si>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</si>
  <si>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</si>
  <si>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</si>
  <si>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</si>
  <si>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</si>
  <si>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</si>
  <si>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</si>
  <si>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</si>
  <si>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</si>
  <si>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</si>
  <si>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</si>
  <si>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</si>
  <si>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</si>
  <si>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</si>
  <si>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</si>
  <si>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</si>
  <si>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</si>
  <si>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</si>
  <si>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</si>
  <si>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</si>
  <si>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</si>
  <si>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</si>
  <si>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</si>
  <si>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</si>
  <si>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</si>
  <si>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</si>
  <si>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</si>
  <si>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</si>
  <si>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</si>
  <si>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</si>
  <si>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</si>
  <si>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</si>
  <si>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</si>
  <si>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</si>
  <si>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</si>
  <si>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</si>
  <si>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</si>
  <si>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</si>
  <si>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</si>
  <si>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</si>
  <si>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</si>
  <si>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</si>
  <si>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</si>
  <si>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</si>
  <si>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</si>
  <si>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</si>
  <si>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</si>
  <si>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</si>
  <si>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</si>
  <si>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</si>
  <si>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</si>
  <si>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</si>
  <si>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</si>
  <si>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</si>
  <si>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</si>
  <si>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</si>
  <si>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</si>
  <si>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</si>
  <si>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</si>
  <si>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</si>
  <si>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</si>
  <si>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</si>
  <si>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</si>
  <si>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</si>
  <si>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</si>
  <si>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</si>
  <si>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</si>
  <si>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</si>
  <si>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</si>
  <si>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</si>
  <si>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</si>
  <si>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</si>
  <si>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</si>
  <si>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</si>
  <si>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</si>
  <si>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</si>
  <si>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</si>
  <si>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</si>
  <si>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</si>
  <si>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</si>
  <si>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</si>
  <si>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</si>
  <si>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</si>
  <si>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</si>
  <si>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</si>
  <si>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</si>
  <si>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</si>
  <si>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</si>
  <si>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</si>
  <si>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</si>
  <si>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</si>
  <si>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</si>
  <si>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</si>
  <si>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</si>
  <si>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</si>
  <si>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</si>
  <si>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</si>
  <si>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</si>
  <si>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</si>
  <si>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</si>
  <si>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</si>
  <si>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</si>
  <si>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</si>
  <si>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</si>
  <si>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</si>
  <si>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</si>
  <si>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</si>
  <si>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</si>
  <si>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</si>
  <si>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</si>
  <si>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</si>
  <si>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</si>
  <si>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</si>
  <si>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</si>
  <si>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</si>
  <si>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</si>
  <si>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</si>
  <si>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</si>
  <si>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</si>
  <si>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</si>
  <si>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</si>
  <si>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</si>
  <si>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</si>
  <si>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</si>
  <si>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</si>
  <si>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</si>
  <si>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</si>
  <si>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</si>
  <si>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</si>
  <si>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</si>
  <si>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</si>
  <si>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</si>
  <si>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</si>
  <si>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</si>
  <si>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</si>
  <si>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</si>
  <si>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</si>
  <si>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</si>
  <si>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</si>
  <si>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</si>
  <si>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</si>
  <si>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</si>
  <si>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</si>
  <si>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</si>
  <si>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</si>
  <si>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</si>
  <si>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</si>
  <si>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</si>
  <si>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</si>
  <si>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</si>
  <si>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</si>
  <si>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</si>
  <si>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</si>
  <si>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</si>
  <si>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</si>
  <si>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</si>
  <si>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</si>
  <si>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</si>
  <si>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</si>
  <si>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</si>
  <si>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</si>
  <si>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</si>
  <si>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</si>
  <si>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</si>
  <si>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</si>
  <si>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</si>
  <si>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</si>
  <si>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</si>
  <si>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</si>
  <si>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</si>
  <si>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</si>
  <si>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</si>
  <si>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</si>
  <si>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</si>
  <si>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</si>
  <si>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</si>
  <si>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</si>
  <si>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</si>
  <si>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</si>
  <si>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</si>
  <si>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</si>
  <si>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</si>
  <si>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</si>
  <si>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</si>
  <si>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</si>
  <si>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</si>
  <si>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</si>
  <si>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</si>
  <si>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</si>
  <si>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</si>
  <si>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</si>
  <si>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</si>
  <si>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</si>
  <si>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</si>
  <si>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</si>
  <si>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</si>
  <si>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</si>
  <si>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</si>
  <si>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</si>
  <si>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</si>
  <si>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</si>
  <si>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</si>
  <si>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</si>
  <si>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</si>
  <si>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</si>
  <si>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</si>
  <si>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</si>
  <si>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</si>
  <si>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</si>
  <si>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</si>
  <si>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</si>
  <si>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</si>
  <si>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</si>
  <si>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</si>
  <si>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</si>
  <si>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</si>
  <si>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</si>
  <si>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</si>
  <si>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</si>
  <si>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</si>
  <si>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</si>
  <si>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</si>
  <si>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</si>
  <si>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</si>
  <si>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</si>
  <si>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</si>
  <si>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</si>
  <si>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</si>
  <si>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</si>
  <si>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</si>
  <si>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</si>
  <si>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</si>
  <si>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</si>
  <si>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</si>
  <si>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</si>
  <si>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</si>
  <si>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</si>
  <si>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</si>
  <si>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</si>
  <si>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</si>
  <si>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</si>
  <si>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</si>
  <si>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</si>
  <si>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</si>
  <si>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</si>
  <si>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</si>
  <si>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</si>
  <si>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</si>
  <si>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</si>
  <si>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</si>
  <si>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</si>
  <si>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</si>
  <si>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</si>
  <si>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</si>
  <si>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</si>
  <si>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</si>
  <si>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</si>
  <si>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</si>
  <si>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</si>
  <si>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</si>
  <si>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</si>
  <si>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</si>
  <si>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</si>
  <si>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</si>
  <si>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</si>
  <si>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</si>
  <si>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</si>
  <si>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</si>
  <si>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</si>
  <si>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</si>
  <si>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</si>
  <si>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</si>
  <si>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</si>
  <si>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</si>
  <si>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</si>
  <si>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</si>
  <si>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</si>
  <si>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</si>
  <si>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</si>
  <si>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</si>
  <si>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</si>
  <si>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</si>
  <si>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</si>
  <si>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</si>
  <si>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</si>
  <si>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</si>
  <si>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</si>
  <si>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</si>
  <si>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</si>
  <si>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</si>
  <si>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</si>
  <si>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</si>
  <si>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</si>
  <si>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</si>
  <si>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</si>
  <si>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</si>
  <si>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</si>
  <si>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</si>
  <si>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</si>
  <si>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</si>
  <si>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</si>
  <si>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</si>
  <si>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</si>
  <si>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</si>
  <si>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</si>
  <si>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</si>
  <si>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</si>
  <si>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</si>
  <si>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</si>
  <si>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</si>
  <si>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</si>
  <si>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</si>
  <si>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</si>
  <si>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</si>
  <si>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</si>
  <si>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</si>
  <si>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</si>
  <si>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</si>
  <si>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</si>
  <si>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</si>
  <si>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</si>
  <si>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</si>
  <si>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</si>
  <si>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</si>
  <si>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</si>
  <si>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</si>
  <si>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</si>
  <si>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</si>
  <si>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</si>
  <si>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</si>
  <si>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</si>
  <si>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</si>
  <si>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</si>
  <si>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</si>
  <si>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</si>
  <si>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</si>
  <si>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</si>
  <si>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</si>
  <si>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</si>
  <si>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</si>
  <si>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</si>
  <si>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</si>
  <si>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</si>
  <si>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</si>
  <si>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</si>
  <si>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</si>
  <si>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</si>
  <si>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</si>
  <si>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</si>
  <si>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</si>
  <si>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</si>
  <si>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</si>
  <si>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</si>
  <si>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</si>
  <si>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</si>
  <si>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</si>
  <si>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</si>
  <si>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</si>
  <si>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</si>
  <si>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</si>
  <si>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</si>
  <si>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</si>
  <si>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</si>
  <si>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</si>
  <si>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</si>
  <si>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</si>
  <si>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</si>
  <si>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</si>
  <si>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</si>
  <si>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</si>
  <si>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</si>
  <si>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</si>
  <si>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</si>
  <si>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</si>
  <si>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</si>
  <si>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</si>
  <si>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</si>
  <si>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</si>
  <si>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</si>
  <si>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</si>
  <si>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</si>
  <si>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</si>
  <si>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</si>
  <si>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</si>
  <si>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</si>
  <si>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</si>
  <si>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</si>
  <si>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</si>
  <si>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</si>
  <si>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</si>
  <si>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</si>
  <si>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</si>
  <si>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</si>
  <si>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</si>
  <si>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</si>
  <si>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</si>
  <si>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</si>
  <si>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</si>
  <si>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</si>
  <si>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</si>
  <si>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</si>
  <si>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</si>
  <si>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</si>
  <si>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</si>
  <si>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</si>
  <si>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</si>
  <si>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</si>
  <si>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</si>
  <si>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</si>
  <si>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</si>
  <si>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</si>
  <si>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</si>
  <si>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</si>
  <si>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</si>
  <si>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</si>
  <si>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</si>
  <si>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</si>
  <si>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</si>
  <si>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</si>
  <si>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</si>
  <si>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</si>
  <si>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</si>
  <si>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</si>
  <si>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</si>
  <si>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</si>
  <si>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</si>
  <si>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</si>
  <si>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</si>
  <si>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</si>
  <si>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</si>
  <si>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</si>
  <si>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</si>
  <si>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</si>
  <si>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</si>
  <si>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</si>
  <si>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</si>
  <si>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</si>
  <si>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</si>
  <si>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</si>
  <si>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</si>
  <si>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</si>
  <si>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</si>
  <si>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</si>
  <si>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</si>
  <si>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</si>
  <si>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</si>
  <si>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</si>
  <si>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</si>
  <si>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</si>
  <si>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</si>
  <si>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</si>
  <si>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</si>
  <si>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</si>
  <si>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</si>
  <si>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</si>
  <si>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</si>
  <si>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</si>
  <si>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</si>
  <si>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</si>
  <si>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</si>
  <si>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</si>
  <si>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</si>
  <si>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</si>
  <si>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</si>
  <si>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</si>
  <si>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</si>
  <si>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</si>
  <si>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</si>
  <si>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</si>
  <si>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</si>
  <si>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</si>
  <si>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</si>
  <si>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</si>
  <si>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</si>
  <si>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</si>
  <si>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</si>
  <si>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</si>
  <si>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</si>
  <si>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</si>
  <si>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</si>
  <si>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</si>
  <si>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</si>
  <si>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</si>
  <si>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</si>
  <si>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</si>
  <si>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</si>
  <si>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</si>
  <si>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</si>
  <si>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</si>
  <si>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</si>
  <si>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</si>
  <si>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</si>
  <si>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</si>
  <si>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</si>
  <si>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</si>
  <si>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</si>
  <si>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</si>
  <si>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</si>
  <si>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</si>
  <si>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</si>
  <si>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</si>
  <si>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</si>
  <si>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</si>
  <si>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</si>
  <si>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</si>
  <si>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</si>
  <si>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</si>
  <si>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</si>
  <si>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</si>
  <si>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</si>
  <si>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</si>
  <si>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</si>
  <si>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</si>
  <si>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</si>
  <si>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</si>
  <si>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</si>
  <si>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</si>
  <si>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</si>
  <si>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</si>
  <si>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</si>
  <si>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</si>
  <si>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</si>
  <si>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</si>
  <si>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</si>
  <si>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</si>
  <si>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</si>
  <si>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</si>
  <si>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</si>
  <si>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</si>
  <si>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</si>
  <si>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</si>
  <si>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</si>
  <si>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</si>
  <si>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</si>
  <si>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</si>
  <si>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</si>
  <si>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</si>
  <si>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</si>
  <si>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</si>
  <si>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</si>
  <si>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</si>
  <si>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</si>
  <si>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</si>
  <si>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</si>
  <si>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</si>
  <si>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</si>
  <si>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</si>
  <si>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</si>
  <si>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</si>
  <si>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</si>
  <si>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</si>
  <si>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</si>
  <si>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</si>
  <si>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</si>
  <si>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</si>
  <si>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</si>
  <si>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</si>
  <si>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</si>
  <si>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</si>
  <si>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</si>
  <si>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</si>
  <si>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</si>
  <si>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</si>
  <si>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</si>
  <si>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</si>
  <si>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</si>
  <si>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</si>
  <si>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</si>
  <si>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</si>
  <si>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</si>
  <si>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</si>
  <si>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</si>
  <si>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</si>
  <si>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</si>
  <si>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</si>
  <si>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</si>
  <si>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</si>
  <si>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</si>
  <si>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</si>
  <si>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</si>
  <si>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</si>
  <si>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</si>
  <si>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</si>
  <si>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</si>
  <si>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</si>
  <si>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</si>
  <si>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</si>
  <si>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</si>
  <si>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</si>
  <si>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</si>
  <si>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</si>
  <si>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</si>
  <si>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</si>
  <si>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</si>
  <si>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</si>
  <si>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</si>
  <si>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</si>
  <si>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</si>
  <si>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</si>
  <si>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</si>
  <si>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</si>
  <si>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</si>
  <si>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</si>
  <si>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</si>
  <si>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</si>
  <si>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</si>
  <si>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</si>
  <si>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</si>
  <si>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</si>
  <si>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</si>
  <si>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</si>
  <si>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</si>
  <si>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</si>
  <si>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</si>
  <si>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</si>
  <si>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</si>
  <si>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</si>
  <si>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</si>
  <si>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</si>
  <si>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</si>
  <si>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</si>
  <si>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</si>
  <si>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</si>
  <si>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</si>
  <si>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</si>
  <si>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</si>
  <si>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</si>
  <si>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</si>
  <si>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</si>
  <si>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</si>
  <si>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</si>
  <si>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</si>
  <si>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</si>
  <si>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</si>
  <si>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</si>
  <si>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</si>
  <si>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</si>
  <si>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</si>
  <si>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</si>
  <si>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</si>
  <si>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</si>
  <si>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</si>
  <si>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</si>
  <si>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</si>
  <si>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</si>
  <si>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</si>
  <si>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</si>
  <si>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</si>
  <si>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</si>
  <si>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</si>
  <si>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</si>
  <si>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</si>
  <si>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</si>
  <si>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</si>
  <si>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</si>
  <si>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</si>
  <si>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</si>
  <si>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</si>
  <si>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</si>
  <si>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</si>
  <si>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</si>
  <si>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</si>
  <si>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</si>
  <si>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</si>
  <si>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</si>
  <si>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</si>
  <si>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</si>
  <si>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</si>
  <si>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</si>
  <si>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</si>
  <si>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</si>
  <si>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</si>
  <si>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</si>
  <si>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</si>
  <si>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</si>
  <si>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</si>
  <si>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</si>
  <si>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</si>
  <si>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</si>
  <si>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</si>
  <si>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</si>
  <si>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</si>
  <si>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</si>
  <si>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</si>
  <si>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</si>
  <si>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</si>
  <si>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</si>
  <si>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</si>
  <si>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</si>
  <si>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</si>
  <si>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</si>
  <si>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</si>
  <si>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</si>
  <si>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</si>
  <si>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</si>
  <si>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</si>
  <si>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</si>
  <si>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</si>
  <si>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</si>
  <si>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</si>
  <si>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</si>
  <si>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</si>
  <si>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</si>
  <si>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</si>
  <si>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</si>
  <si>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</si>
  <si>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</si>
  <si>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</si>
  <si>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</si>
  <si>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</si>
  <si>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</si>
  <si>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</si>
  <si>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</si>
  <si>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</si>
  <si>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</si>
  <si>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</si>
  <si>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</si>
  <si>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</si>
  <si>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</si>
  <si>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</si>
  <si>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</si>
  <si>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</si>
  <si>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</si>
  <si>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</si>
  <si>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</si>
  <si>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</si>
  <si>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</si>
  <si>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</si>
  <si>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</si>
  <si>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</si>
  <si>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</si>
  <si>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</si>
  <si>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</si>
  <si>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</si>
  <si>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</si>
  <si>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</si>
  <si>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</si>
  <si>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</si>
  <si>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</si>
  <si>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</si>
  <si>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</si>
  <si>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</si>
  <si>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</si>
  <si>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</si>
  <si>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</si>
  <si>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</si>
  <si>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</si>
  <si>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</si>
  <si>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</si>
  <si>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</si>
  <si>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</si>
  <si>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</si>
  <si>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</si>
  <si>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</si>
  <si>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</si>
  <si>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</si>
  <si>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</si>
  <si>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</si>
  <si>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</si>
  <si>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</si>
  <si>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</si>
  <si>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</si>
  <si>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</si>
  <si>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</si>
  <si>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</si>
  <si>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</si>
  <si>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</si>
  <si>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</si>
  <si>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</si>
  <si>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</si>
  <si>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</si>
  <si>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</si>
  <si>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</si>
  <si>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</si>
  <si>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</si>
  <si>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</si>
  <si>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</si>
  <si>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</si>
  <si>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</si>
  <si>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</si>
  <si>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</si>
  <si>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</si>
  <si>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</si>
  <si>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</si>
  <si>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</si>
  <si>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</si>
  <si>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</si>
  <si>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</si>
  <si>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</si>
  <si>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</si>
  <si>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</si>
  <si>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</si>
  <si>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</si>
  <si>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</si>
  <si>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</si>
  <si>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</si>
  <si>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</si>
  <si>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</si>
  <si>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</si>
  <si>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</si>
  <si>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</si>
  <si>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</si>
  <si>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</si>
  <si>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</si>
  <si>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</si>
  <si>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</si>
  <si>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</si>
  <si>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</si>
  <si>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</si>
  <si>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</si>
  <si>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</si>
  <si>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</si>
  <si>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</si>
  <si>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</si>
  <si>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</si>
  <si>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</si>
  <si>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</si>
  <si>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</si>
  <si>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</si>
  <si>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</si>
  <si>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</si>
  <si>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</si>
  <si>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</si>
  <si>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</si>
  <si>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</si>
  <si>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</si>
  <si>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</si>
  <si>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</si>
  <si>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</si>
  <si>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</si>
  <si>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</si>
  <si>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</si>
  <si>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</si>
  <si>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</si>
  <si>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</si>
  <si>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</si>
  <si>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</si>
  <si>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</si>
  <si>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</si>
  <si>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</si>
  <si>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</si>
  <si>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</si>
  <si>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</si>
  <si>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</si>
  <si>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</si>
  <si>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</si>
  <si>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</si>
  <si>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</si>
  <si>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</si>
  <si>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</si>
  <si>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</si>
  <si>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</si>
  <si>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</si>
  <si>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</si>
  <si>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</si>
  <si>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</si>
  <si>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</si>
  <si>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</si>
  <si>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</si>
  <si>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</si>
  <si>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</si>
  <si>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</si>
  <si>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</si>
  <si>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</si>
  <si>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</si>
  <si>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</si>
  <si>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</si>
  <si>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</si>
  <si>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</si>
  <si>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</si>
  <si>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</si>
  <si>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</si>
  <si>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</si>
  <si>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</si>
  <si>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</si>
  <si>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</si>
  <si>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</si>
  <si>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</si>
  <si>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</si>
  <si>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</si>
  <si>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</si>
  <si>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</si>
  <si>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</si>
  <si>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</si>
  <si>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</si>
  <si>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</si>
  <si>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</si>
  <si>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</si>
  <si>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</si>
  <si>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</si>
  <si>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</si>
  <si>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</si>
  <si>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</si>
  <si>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</si>
  <si>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</si>
  <si>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</si>
  <si>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</si>
  <si>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</si>
  <si>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</si>
  <si>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</si>
  <si>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</si>
  <si>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</si>
  <si>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</si>
  <si>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</si>
  <si>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</si>
  <si>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</si>
  <si>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</si>
  <si>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</si>
  <si>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</si>
  <si>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</si>
  <si>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</si>
  <si>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</si>
  <si>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</si>
  <si>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</si>
  <si>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</si>
  <si>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</si>
  <si>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</si>
  <si>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</si>
  <si>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</si>
  <si>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</si>
  <si>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</si>
  <si>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</si>
  <si>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</si>
  <si>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</si>
  <si>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</si>
  <si>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</si>
  <si>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</si>
  <si>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</si>
  <si>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</si>
  <si>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</si>
  <si>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</si>
  <si>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</si>
  <si>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</si>
  <si>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</si>
  <si>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</si>
  <si>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</si>
  <si>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</si>
  <si>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</si>
  <si>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</si>
  <si>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</si>
  <si>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</si>
  <si>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</si>
  <si>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</si>
  <si>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</si>
  <si>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</si>
  <si>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</si>
  <si>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</si>
  <si>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</si>
  <si>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</si>
  <si>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</si>
  <si>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</si>
  <si>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</si>
  <si>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</si>
  <si>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</si>
  <si>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</si>
  <si>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</si>
  <si>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</si>
  <si>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</si>
  <si>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</si>
  <si>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</si>
  <si>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</si>
  <si>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</si>
  <si>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</si>
  <si>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</si>
  <si>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</si>
  <si>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</si>
  <si>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</si>
  <si>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</si>
  <si>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</si>
  <si>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</si>
  <si>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</si>
  <si>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</si>
  <si>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</si>
  <si>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</si>
  <si>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</si>
  <si>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</si>
  <si>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</si>
  <si>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</si>
  <si>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</si>
  <si>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</si>
  <si>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</si>
  <si>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</si>
  <si>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</si>
  <si>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</si>
  <si>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</si>
  <si>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</si>
  <si>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</si>
  <si>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</si>
  <si>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</si>
  <si>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</si>
  <si>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</si>
  <si>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</si>
  <si>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</si>
  <si>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</si>
  <si>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</si>
  <si>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</si>
  <si>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</si>
  <si>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</si>
  <si>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</si>
  <si>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</si>
  <si>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</si>
  <si>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</si>
  <si>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</si>
  <si>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</si>
  <si>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</si>
  <si>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</si>
  <si>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</si>
  <si>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</si>
  <si>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</si>
  <si>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</si>
  <si>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</si>
  <si>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</si>
  <si>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</si>
  <si>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</si>
  <si>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</si>
  <si>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</si>
  <si>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</si>
  <si>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</si>
  <si>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</si>
  <si>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</si>
  <si>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</si>
  <si>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</si>
  <si>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</si>
  <si>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</si>
  <si>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</si>
  <si>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</si>
  <si>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</si>
  <si>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</si>
  <si>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</si>
  <si>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</si>
  <si>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</si>
  <si>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</si>
  <si>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</si>
  <si>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</si>
  <si>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</si>
  <si>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</si>
  <si>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</si>
  <si>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</si>
  <si>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</si>
  <si>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</si>
  <si>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</si>
  <si>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</si>
  <si>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</si>
  <si>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</si>
  <si>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</si>
  <si>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</si>
  <si>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</si>
  <si>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</si>
  <si>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</si>
  <si>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</si>
  <si>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</si>
  <si>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</si>
  <si>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</si>
  <si>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</si>
  <si>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</si>
  <si>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</si>
  <si>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</si>
  <si>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</si>
  <si>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</si>
  <si>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</si>
  <si>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</si>
  <si>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</si>
  <si>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</si>
  <si>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</si>
  <si>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</si>
  <si>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</si>
  <si>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</si>
  <si>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</si>
  <si>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</si>
  <si>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</si>
  <si>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</si>
  <si>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</si>
  <si>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</si>
  <si>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</si>
  <si>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</si>
  <si>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</si>
  <si>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</si>
  <si>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</si>
  <si>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</si>
  <si>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</si>
  <si>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</si>
  <si>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</si>
  <si>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</si>
  <si>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</si>
  <si>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</si>
  <si>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</si>
  <si>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</si>
  <si>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</si>
  <si>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</si>
  <si>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</si>
  <si>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</si>
  <si>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</si>
  <si>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</si>
  <si>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</si>
  <si>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</si>
  <si>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</si>
  <si>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</si>
  <si>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</si>
  <si>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</si>
  <si>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</si>
  <si>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</si>
  <si>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</si>
  <si>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</si>
  <si>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</si>
  <si>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</si>
  <si>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</si>
  <si>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</si>
  <si>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</si>
  <si>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</si>
  <si>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</si>
  <si>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</si>
  <si>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</si>
  <si>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</si>
  <si>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</si>
  <si>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</si>
  <si>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</si>
  <si>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</si>
  <si>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</si>
  <si>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</si>
  <si>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</si>
  <si>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</si>
  <si>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</si>
  <si>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</si>
  <si>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</si>
  <si>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</si>
  <si>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</si>
  <si>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</si>
  <si>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</si>
  <si>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</si>
  <si>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</si>
  <si>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</si>
  <si>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</si>
  <si>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</si>
  <si>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</si>
  <si>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</si>
  <si>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</si>
  <si>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</si>
  <si>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</si>
  <si>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</si>
  <si>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</si>
  <si>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</si>
  <si>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</si>
  <si>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</si>
  <si>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</si>
  <si>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</si>
  <si>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</si>
  <si>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</si>
  <si>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</si>
  <si>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</si>
  <si>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</si>
  <si>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</si>
  <si>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</si>
  <si>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</si>
  <si>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</si>
  <si>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</si>
  <si>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</si>
  <si>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</si>
  <si>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</si>
  <si>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</si>
  <si>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</si>
  <si>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</si>
  <si>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</si>
  <si>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</si>
  <si>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</si>
  <si>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</si>
  <si>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</si>
  <si>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</si>
  <si>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</si>
  <si>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</si>
  <si>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</si>
  <si>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</si>
  <si>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</si>
  <si>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</si>
  <si>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</si>
  <si>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</si>
  <si>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</si>
  <si>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</si>
  <si>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</si>
  <si>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</si>
  <si>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</si>
  <si>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</si>
  <si>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</si>
  <si>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</si>
  <si>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</si>
  <si>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</si>
  <si>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</si>
  <si>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</si>
  <si>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</si>
  <si>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</si>
  <si>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</si>
  <si>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</si>
  <si>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</si>
  <si>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</si>
  <si>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</si>
  <si>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</si>
  <si>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</si>
  <si>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</si>
  <si>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</si>
  <si>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</si>
  <si>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</si>
  <si>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</si>
  <si>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</si>
  <si>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</si>
  <si>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</si>
  <si>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</si>
  <si>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</si>
  <si>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</si>
  <si>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</si>
  <si>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</si>
  <si>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</si>
  <si>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</si>
  <si>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</si>
  <si>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</si>
  <si>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</si>
  <si>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</si>
  <si>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</si>
  <si>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</si>
  <si>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</si>
  <si>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</si>
  <si>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</si>
  <si>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</si>
  <si>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</si>
  <si>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</si>
  <si>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</si>
  <si>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</si>
  <si>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</si>
  <si>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</si>
  <si>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</si>
  <si>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</si>
  <si>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</si>
  <si>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</si>
  <si>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</si>
  <si>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</si>
  <si>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</si>
  <si>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</si>
  <si>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</si>
  <si>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</si>
  <si>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</si>
  <si>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</si>
  <si>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</si>
  <si>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</si>
  <si>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</si>
  <si>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</si>
  <si>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</si>
  <si>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</si>
  <si>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</si>
  <si>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</si>
  <si>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</si>
  <si>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</si>
  <si>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</si>
  <si>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</si>
  <si>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</si>
  <si>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</si>
  <si>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</si>
  <si>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</si>
  <si>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</si>
  <si>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</si>
  <si>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</si>
  <si>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</si>
  <si>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</si>
  <si>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</si>
  <si>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</si>
  <si>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</si>
  <si>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</si>
  <si>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</si>
  <si>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</si>
  <si>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</si>
  <si>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</si>
  <si>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</si>
  <si>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</si>
  <si>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</si>
  <si>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</si>
  <si>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</si>
  <si>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</si>
  <si>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</si>
  <si>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</si>
  <si>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</si>
  <si>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</si>
  <si>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</si>
  <si>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</si>
  <si>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</si>
  <si>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</si>
  <si>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</si>
  <si>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</si>
  <si>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</si>
  <si>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</si>
  <si>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</si>
  <si>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</si>
  <si>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</si>
  <si>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</si>
  <si>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</si>
  <si>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</si>
  <si>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</si>
  <si>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</si>
  <si>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</si>
  <si>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</si>
  <si>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</si>
  <si>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</si>
  <si>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</si>
  <si>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</si>
  <si>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</si>
  <si>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</si>
  <si>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</si>
  <si>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</si>
  <si>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</si>
  <si>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</si>
  <si>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</si>
  <si>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</si>
  <si>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</si>
  <si>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</si>
  <si>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</si>
  <si>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</si>
  <si>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</si>
  <si>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</si>
  <si>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</si>
  <si>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</si>
  <si>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</si>
  <si>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</si>
  <si>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</si>
  <si>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</si>
  <si>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</si>
  <si>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</si>
  <si>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</si>
  <si>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</si>
  <si>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</si>
  <si>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</si>
  <si>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</si>
  <si>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</si>
  <si>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</si>
  <si>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</si>
  <si>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</si>
  <si>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</si>
  <si>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</si>
  <si>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</si>
  <si>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</si>
  <si>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</si>
  <si>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</si>
  <si>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</si>
  <si>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</si>
  <si>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</si>
  <si>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</si>
  <si>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</si>
  <si>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</si>
  <si>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</si>
  <si>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</si>
  <si>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</si>
  <si>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</si>
  <si>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</si>
  <si>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</si>
  <si>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</si>
  <si>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</si>
  <si>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</si>
  <si>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</si>
  <si>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</si>
  <si>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</si>
  <si>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</si>
  <si>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</si>
  <si>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</si>
  <si>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</si>
  <si>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</si>
  <si>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</si>
  <si>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</si>
  <si>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</si>
  <si>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</si>
  <si>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</si>
  <si>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</si>
  <si>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</si>
  <si>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</si>
  <si>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</si>
  <si>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</si>
  <si>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</si>
  <si>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</si>
  <si>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</si>
  <si>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</si>
  <si>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</si>
  <si>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</si>
  <si>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</si>
  <si>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</si>
  <si>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</si>
  <si>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</si>
  <si>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</si>
  <si>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</si>
  <si>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</si>
  <si>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</si>
  <si>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</si>
  <si>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</si>
  <si>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</si>
  <si>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</si>
  <si>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</si>
  <si>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</si>
  <si>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</si>
  <si>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</si>
  <si>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</si>
  <si>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</si>
  <si>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</si>
  <si>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</si>
  <si>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</si>
  <si>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</si>
  <si>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</si>
  <si>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</si>
  <si>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</si>
  <si>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</si>
  <si>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</si>
  <si>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</si>
  <si>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</si>
  <si>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</si>
  <si>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</si>
  <si>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</si>
  <si>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</si>
  <si>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</si>
  <si>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</si>
  <si>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</si>
  <si>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</si>
  <si>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</si>
  <si>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</si>
  <si>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</si>
  <si>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</si>
  <si>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</si>
  <si>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</si>
  <si>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</si>
  <si>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</si>
  <si>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</si>
  <si>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</si>
  <si>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</si>
  <si>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</si>
  <si>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</si>
  <si>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</si>
  <si>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</si>
  <si>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</si>
  <si>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</si>
  <si>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</si>
  <si>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</si>
  <si>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</si>
  <si>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</si>
  <si>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</si>
  <si>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</si>
  <si>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</si>
  <si>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</si>
  <si>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</si>
  <si>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</si>
  <si>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</si>
  <si>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</si>
  <si>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</si>
  <si>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</si>
  <si>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</si>
  <si>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</si>
  <si>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</si>
  <si>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</si>
  <si>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</si>
  <si>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</si>
  <si>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</si>
  <si>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</si>
  <si>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</si>
  <si>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</si>
  <si>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</si>
  <si>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</si>
  <si>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</si>
  <si>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</si>
  <si>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</si>
  <si>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</si>
  <si>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</si>
  <si>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</si>
  <si>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</si>
  <si>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</si>
  <si>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</si>
  <si>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</si>
  <si>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</si>
  <si>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</si>
  <si>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</si>
  <si>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</si>
  <si>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</si>
  <si>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</si>
  <si>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</si>
  <si>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</si>
  <si>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</si>
  <si>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</si>
  <si>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</si>
  <si>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</si>
  <si>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</si>
  <si>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</si>
  <si>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</si>
  <si>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</si>
  <si>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</si>
  <si>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</si>
  <si>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</si>
  <si>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</si>
  <si>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</si>
  <si>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</si>
  <si>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</si>
  <si>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</si>
  <si>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</si>
  <si>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</si>
  <si>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</si>
  <si>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</si>
  <si>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</si>
  <si>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</si>
  <si>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</si>
  <si>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</si>
  <si>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</si>
  <si>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</si>
  <si>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</si>
  <si>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</si>
  <si>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</si>
  <si>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</si>
  <si>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</si>
  <si>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</si>
  <si>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</si>
  <si>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</si>
  <si>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</si>
  <si>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</si>
  <si>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</si>
  <si>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</si>
  <si>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</si>
  <si>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</si>
  <si>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</si>
  <si>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</si>
  <si>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</si>
  <si>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</si>
  <si>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</si>
  <si>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</si>
  <si>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</si>
  <si>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</si>
  <si>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</si>
  <si>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</si>
  <si>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</si>
  <si>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</si>
  <si>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</si>
  <si>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</si>
  <si>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</si>
  <si>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</si>
  <si>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</si>
  <si>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</si>
  <si>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</si>
  <si>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</si>
  <si>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</si>
  <si>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</si>
  <si>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</si>
  <si>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</si>
  <si>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</si>
  <si>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</si>
  <si>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</si>
  <si>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</si>
  <si>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</si>
  <si>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</si>
  <si>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</si>
  <si>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</si>
  <si>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</si>
  <si>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</si>
  <si>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</si>
  <si>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</si>
  <si>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</si>
  <si>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</si>
  <si>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</si>
  <si>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</si>
  <si>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</si>
  <si>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</si>
  <si>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</si>
  <si>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</si>
  <si>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</si>
  <si>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</si>
  <si>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</si>
  <si>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</si>
  <si>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</si>
  <si>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</si>
  <si>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</si>
  <si>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</si>
  <si>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</si>
  <si>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</si>
  <si>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</si>
  <si>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</si>
  <si>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</si>
  <si>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</si>
  <si>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</si>
  <si>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</si>
  <si>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</si>
  <si>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</si>
  <si>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</si>
  <si>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</si>
  <si>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</si>
  <si>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</si>
  <si>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</si>
  <si>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</si>
  <si>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</si>
  <si>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</si>
  <si>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</si>
  <si>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</si>
  <si>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</si>
  <si>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</si>
  <si>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</si>
  <si>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</si>
  <si>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</si>
  <si>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</si>
  <si>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</si>
  <si>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</si>
  <si>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</si>
  <si>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</si>
  <si>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</si>
  <si>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</si>
  <si>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</si>
  <si>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</si>
  <si>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</si>
  <si>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</si>
  <si>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</si>
  <si>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</si>
  <si>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</si>
  <si>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</si>
  <si>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</si>
  <si>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</si>
  <si>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</si>
  <si>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</si>
  <si>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</si>
  <si>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</si>
  <si>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</si>
  <si>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</si>
  <si>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</si>
  <si>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</si>
  <si>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</si>
  <si>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</si>
  <si>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</si>
  <si>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</si>
  <si>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</si>
  <si>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</si>
  <si>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</si>
  <si>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</si>
  <si>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</si>
  <si>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</si>
  <si>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</si>
  <si>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</si>
  <si>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</si>
  <si>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</si>
  <si>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</si>
  <si>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</si>
  <si>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</si>
  <si>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</si>
  <si>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</si>
  <si>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</si>
  <si>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</si>
  <si>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</si>
  <si>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</si>
  <si>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</si>
  <si>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</si>
  <si>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</si>
  <si>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</si>
  <si>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</si>
  <si>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</si>
  <si>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</si>
  <si>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</si>
  <si>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</si>
  <si>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</si>
  <si>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</si>
  <si>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</si>
  <si>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</si>
  <si>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</si>
  <si>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</si>
  <si>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</si>
  <si>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</si>
  <si>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</si>
  <si>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</si>
  <si>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</si>
  <si>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</si>
  <si>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</si>
  <si>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</si>
  <si>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</si>
  <si>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</si>
  <si>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</si>
  <si>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</si>
  <si>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</si>
  <si>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</si>
  <si>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</si>
  <si>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</si>
  <si>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</si>
  <si>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</si>
  <si>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</si>
  <si>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</si>
  <si>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</si>
  <si>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</si>
  <si>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</si>
  <si>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</si>
  <si>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</si>
  <si>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</si>
  <si>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</si>
  <si>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</si>
  <si>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</si>
  <si>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</si>
  <si>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</si>
  <si>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</si>
  <si>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</si>
  <si>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</si>
  <si>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</si>
  <si>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</si>
  <si>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</si>
  <si>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</si>
  <si>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</si>
  <si>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</si>
  <si>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</si>
  <si>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</si>
  <si>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</si>
  <si>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</si>
  <si>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</si>
  <si>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</si>
  <si>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</si>
  <si>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</si>
  <si>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</si>
  <si>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</si>
  <si>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</si>
  <si>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</si>
  <si>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</si>
  <si>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</si>
  <si>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</si>
  <si>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</si>
  <si>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</si>
  <si>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</si>
  <si>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</si>
  <si>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</si>
  <si>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</si>
  <si>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</si>
  <si>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</si>
  <si>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</si>
  <si>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</si>
  <si>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</si>
  <si>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</si>
  <si>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</si>
  <si>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</si>
  <si>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</si>
  <si>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</si>
  <si>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</si>
  <si>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</si>
  <si>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</si>
  <si>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</si>
  <si>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</si>
  <si>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</si>
  <si>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</si>
  <si>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</si>
  <si>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</si>
  <si>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</si>
  <si>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</si>
  <si>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</si>
  <si>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</si>
  <si>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</si>
  <si>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</si>
  <si>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</si>
  <si>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</si>
  <si>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</si>
  <si>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</si>
  <si>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</si>
  <si>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</si>
  <si>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</si>
  <si>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</si>
  <si>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</si>
  <si>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</si>
  <si>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</si>
  <si>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</si>
  <si>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</si>
  <si>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</si>
  <si>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</si>
  <si>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</si>
  <si>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</si>
  <si>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</si>
  <si>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</si>
  <si>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</si>
  <si>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</si>
  <si>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</si>
  <si>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</si>
  <si>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</si>
  <si>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</si>
  <si>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</si>
  <si>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</si>
  <si>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</si>
  <si>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</si>
  <si>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</si>
  <si>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</si>
  <si>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</si>
  <si>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</si>
  <si>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</si>
  <si>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</si>
  <si>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</si>
  <si>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</si>
  <si>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</si>
  <si>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</si>
  <si>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</si>
  <si>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</si>
  <si>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</si>
  <si>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</si>
  <si>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</si>
  <si>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</si>
  <si>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</si>
  <si>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</si>
  <si>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</si>
  <si>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</si>
  <si>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</si>
  <si>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</si>
  <si>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</si>
  <si>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</si>
  <si>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</si>
  <si>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</si>
  <si>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</si>
  <si>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</si>
  <si>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</si>
  <si>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</si>
  <si>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</si>
  <si>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</si>
  <si>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</si>
  <si>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</si>
  <si>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</si>
  <si>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</si>
  <si>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</si>
  <si>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</si>
  <si>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</si>
  <si>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</si>
  <si>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</si>
  <si>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</si>
  <si>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</si>
  <si>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</si>
  <si>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</si>
  <si>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</si>
  <si>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</si>
  <si>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</si>
  <si>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</si>
  <si>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</si>
  <si>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</si>
  <si>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</si>
  <si>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</si>
  <si>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</si>
  <si>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</si>
  <si>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</si>
  <si>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</si>
  <si>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</si>
  <si>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</si>
  <si>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</si>
  <si>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</si>
  <si>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</si>
  <si>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</si>
  <si>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</si>
  <si>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</si>
  <si>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</si>
  <si>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</si>
  <si>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</si>
  <si>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</si>
  <si>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</si>
  <si>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</si>
  <si>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</si>
  <si>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</si>
  <si>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</si>
  <si>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</si>
  <si>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</si>
  <si>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</si>
  <si>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</si>
  <si>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</si>
  <si>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</si>
  <si>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</si>
  <si>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</si>
  <si>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</si>
  <si>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</si>
  <si>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</si>
  <si>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</si>
  <si>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</si>
  <si>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</si>
  <si>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</si>
  <si>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</si>
  <si>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</si>
  <si>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</si>
  <si>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</si>
  <si>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</si>
  <si>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</si>
  <si>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</si>
  <si>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</si>
  <si>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</si>
  <si>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</si>
  <si>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</si>
  <si>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</si>
  <si>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</si>
  <si>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</si>
  <si>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</si>
  <si>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</si>
  <si>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</si>
  <si>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</si>
  <si>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</si>
  <si>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</si>
  <si>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</si>
  <si>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</si>
  <si>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</si>
  <si>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</si>
  <si>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</si>
  <si>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</si>
  <si>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</si>
  <si>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</si>
  <si>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</si>
  <si>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</si>
  <si>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</si>
  <si>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</si>
  <si>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</si>
  <si>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</si>
  <si>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</si>
  <si>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</si>
  <si>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</si>
  <si>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</si>
  <si>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</si>
  <si>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</si>
  <si>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</si>
  <si>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</si>
  <si>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</si>
  <si>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</si>
  <si>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</si>
  <si>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</si>
  <si>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</si>
  <si>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</si>
  <si>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</si>
  <si>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</si>
  <si>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</si>
  <si>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</si>
  <si>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</si>
  <si>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</si>
  <si>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</si>
  <si>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</si>
  <si>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</si>
  <si>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</si>
  <si>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</si>
  <si>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</si>
  <si>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</si>
  <si>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</si>
  <si>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</si>
  <si>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</si>
  <si>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</si>
  <si>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</si>
  <si>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</si>
  <si>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</si>
  <si>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</si>
  <si>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</si>
  <si>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</si>
  <si>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</si>
  <si>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</si>
  <si>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</si>
  <si>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</si>
  <si>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</si>
  <si>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</si>
  <si>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</si>
  <si>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</si>
  <si>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</si>
  <si>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</si>
  <si>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</si>
  <si>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</si>
  <si>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</si>
  <si>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</si>
  <si>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</si>
  <si>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</si>
  <si>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</si>
  <si>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</si>
  <si>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</si>
  <si>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</si>
  <si>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</si>
  <si>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</si>
  <si>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</si>
  <si>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</si>
  <si>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</si>
  <si>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</si>
  <si>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</si>
  <si>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</si>
  <si>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</si>
  <si>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</si>
  <si>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</si>
  <si>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</si>
  <si>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</si>
  <si>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</si>
  <si>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</si>
  <si>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</si>
  <si>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</si>
  <si>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</si>
  <si>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</si>
  <si>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</si>
  <si>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</si>
  <si>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</si>
  <si>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</si>
  <si>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</si>
  <si>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</si>
  <si>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</si>
  <si>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</si>
  <si>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</si>
  <si>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</si>
  <si>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</si>
  <si>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</si>
  <si>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</si>
  <si>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</si>
  <si>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</si>
  <si>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</si>
  <si>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</si>
  <si>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</si>
  <si>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</si>
  <si>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</si>
  <si>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</si>
  <si>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</si>
  <si>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</si>
  <si>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</si>
  <si>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</si>
  <si>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</si>
  <si>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</si>
  <si>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</si>
  <si>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</si>
  <si>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</si>
  <si>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</si>
  <si>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</si>
  <si>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</si>
  <si>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</si>
  <si>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</si>
  <si>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</si>
  <si>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</si>
  <si>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</si>
  <si>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</si>
  <si>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</si>
  <si>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</si>
  <si>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</si>
  <si>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</si>
  <si>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</si>
  <si>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</si>
  <si>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</si>
  <si>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</si>
  <si>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</si>
  <si>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</si>
  <si>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</si>
  <si>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</si>
  <si>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</si>
  <si>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</si>
  <si>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</si>
  <si>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</si>
  <si>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</si>
  <si>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</si>
  <si>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</si>
  <si>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</si>
  <si>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</si>
  <si>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</si>
  <si>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</si>
  <si>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</si>
  <si>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</si>
  <si>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</si>
  <si>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</si>
  <si>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</si>
  <si>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</si>
  <si>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</si>
  <si>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</si>
  <si>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</si>
  <si>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</si>
  <si>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</si>
  <si>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</si>
  <si>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</si>
  <si>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</si>
  <si>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</si>
  <si>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</si>
  <si>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</si>
  <si>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</si>
  <si>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</si>
  <si>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</si>
  <si>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</si>
  <si>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</si>
  <si>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</si>
  <si>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</si>
  <si>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</si>
  <si>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</si>
  <si>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</si>
  <si>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</si>
  <si>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</si>
  <si>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</si>
  <si>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</si>
  <si>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</si>
  <si>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</si>
  <si>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</si>
  <si>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</si>
  <si>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</si>
  <si>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</si>
  <si>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</si>
  <si>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</si>
  <si>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</si>
  <si>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</si>
  <si>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</si>
  <si>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</si>
  <si>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</si>
  <si>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</si>
  <si>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</si>
  <si>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</si>
  <si>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</si>
  <si>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</si>
  <si>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</si>
  <si>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</si>
  <si>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</si>
  <si>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</si>
  <si>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</si>
  <si>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</si>
  <si>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</si>
  <si>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</si>
  <si>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</si>
  <si>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</si>
  <si>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</si>
  <si>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</si>
  <si>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</si>
  <si>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</si>
  <si>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</si>
  <si>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</si>
  <si>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</si>
  <si>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</si>
  <si>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</si>
  <si>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</si>
  <si>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</si>
  <si>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</si>
  <si>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</si>
  <si>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</si>
  <si>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</si>
  <si>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</si>
  <si>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</si>
  <si>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</si>
  <si>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</si>
  <si>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</si>
  <si>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</si>
  <si>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</si>
  <si>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</si>
  <si>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</si>
  <si>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</si>
  <si>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</si>
  <si>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</si>
  <si>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</si>
  <si>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</si>
  <si>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</si>
  <si>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</si>
  <si>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</si>
  <si>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</si>
  <si>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</si>
  <si>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</si>
  <si>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</si>
  <si>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</si>
  <si>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</si>
  <si>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</si>
  <si>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</si>
  <si>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</si>
  <si>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</si>
  <si>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</si>
  <si>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</si>
  <si>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</si>
  <si>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</si>
  <si>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</si>
  <si>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</si>
  <si>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</si>
  <si>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</si>
  <si>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</si>
  <si>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</si>
  <si>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</si>
  <si>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</si>
  <si>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</si>
  <si>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</si>
  <si>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</si>
  <si>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</si>
  <si>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</si>
  <si>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</si>
  <si>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</si>
  <si>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</si>
  <si>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</si>
  <si>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</si>
  <si>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</si>
  <si>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</si>
  <si>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</si>
  <si>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</si>
  <si>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</si>
  <si>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</si>
  <si>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</si>
  <si>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</si>
  <si>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</si>
  <si>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</si>
  <si>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</si>
  <si>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</si>
  <si>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</si>
  <si>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</si>
  <si>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</si>
  <si>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</si>
  <si>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</si>
  <si>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</si>
  <si>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</si>
  <si>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</si>
  <si>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</si>
  <si>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</si>
  <si>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</si>
  <si>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</si>
  <si>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</si>
  <si>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</si>
  <si>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</si>
  <si>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</si>
  <si>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</si>
  <si>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</si>
  <si>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</si>
  <si>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</si>
  <si>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</si>
  <si>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</si>
  <si>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</si>
  <si>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</si>
  <si>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</si>
  <si>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</si>
  <si>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</si>
  <si>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</si>
  <si>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</si>
  <si>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</si>
  <si>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</si>
  <si>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</si>
  <si>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</si>
  <si>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</si>
  <si>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</si>
  <si>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</si>
  <si>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</si>
  <si>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</si>
  <si>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</si>
  <si>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</si>
  <si>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</si>
  <si>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</si>
  <si>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</si>
  <si>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</si>
  <si>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</si>
  <si>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</si>
  <si>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</si>
  <si>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</si>
  <si>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</si>
  <si>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</si>
  <si>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</si>
  <si>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</si>
  <si>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</si>
  <si>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</si>
  <si>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</si>
  <si>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</si>
  <si>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</si>
  <si>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</si>
  <si>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</si>
  <si>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</si>
  <si>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</si>
  <si>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</si>
  <si>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</si>
  <si>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</si>
  <si>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</si>
  <si>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</si>
  <si>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</si>
  <si>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</si>
  <si>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</si>
  <si>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</si>
  <si>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</si>
  <si>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</si>
  <si>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</si>
  <si>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</si>
  <si>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</si>
  <si>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</si>
  <si>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</si>
  <si>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</si>
  <si>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</si>
  <si>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</si>
  <si>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</si>
  <si>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</si>
  <si>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</si>
  <si>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</si>
  <si>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</si>
  <si>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</si>
  <si>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</si>
  <si>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</si>
  <si>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</si>
  <si>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</si>
  <si>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</si>
  <si>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</si>
  <si>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</si>
  <si>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</si>
  <si>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</si>
  <si>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</si>
  <si>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</si>
  <si>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</si>
  <si>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</si>
  <si>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</si>
  <si>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</si>
  <si>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</si>
  <si>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</si>
  <si>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</si>
  <si>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</si>
  <si>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</si>
  <si>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</si>
  <si>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</si>
  <si>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</si>
  <si>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</si>
  <si>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</si>
  <si>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</si>
  <si>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</si>
  <si>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</si>
  <si>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</si>
  <si>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</si>
  <si>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</si>
  <si>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</si>
  <si>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</si>
  <si>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</si>
  <si>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</si>
  <si>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</si>
  <si>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</si>
  <si>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</si>
  <si>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</si>
  <si>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</si>
  <si>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</si>
  <si>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</si>
  <si>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</si>
  <si>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</si>
  <si>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</si>
  <si>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</si>
  <si>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</si>
  <si>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</si>
  <si>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</si>
  <si>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</si>
  <si>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</si>
  <si>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</si>
  <si>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</si>
  <si>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</si>
  <si>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</si>
  <si>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</si>
  <si>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</si>
  <si>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</si>
  <si>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</si>
  <si>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</si>
  <si>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</si>
  <si>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</si>
  <si>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</si>
  <si>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</si>
  <si>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</si>
  <si>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</si>
  <si>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</si>
  <si>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</si>
  <si>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</si>
  <si>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</si>
  <si>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</si>
  <si>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</si>
  <si>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</si>
  <si>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</si>
  <si>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</si>
  <si>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</si>
  <si>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</si>
  <si>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</si>
  <si>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</si>
  <si>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</si>
  <si>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</si>
  <si>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</si>
  <si>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</si>
  <si>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</si>
  <si>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</si>
  <si>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</si>
  <si>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</si>
  <si>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</si>
  <si>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</si>
  <si>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</si>
  <si>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</si>
  <si>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</si>
  <si>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</si>
  <si>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</si>
  <si>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</si>
  <si>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</si>
  <si>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</si>
  <si>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</si>
  <si>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</si>
  <si>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</si>
  <si>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</si>
  <si>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</si>
  <si>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</si>
  <si>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</si>
  <si>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</si>
  <si>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</si>
  <si>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</si>
  <si>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</si>
  <si>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</si>
  <si>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</si>
  <si>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</si>
  <si>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</si>
  <si>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</si>
  <si>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</si>
  <si>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</si>
  <si>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</si>
  <si>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</si>
  <si>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</si>
  <si>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</si>
  <si>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</si>
  <si>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</si>
  <si>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</si>
  <si>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</si>
  <si>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</si>
  <si>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</si>
  <si>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</si>
  <si>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</si>
  <si>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</si>
  <si>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</si>
  <si>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</si>
  <si>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</si>
  <si>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</si>
  <si>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</si>
  <si>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</si>
  <si>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</si>
  <si>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</si>
  <si>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</si>
  <si>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</si>
  <si>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</si>
  <si>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</si>
  <si>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</si>
  <si>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</si>
  <si>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</si>
  <si>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</si>
  <si>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</si>
  <si>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</si>
  <si>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</si>
  <si>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</si>
  <si>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</si>
  <si>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</si>
  <si>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</si>
  <si>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</si>
  <si>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</si>
  <si>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</si>
  <si>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</si>
  <si>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</si>
  <si>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</si>
  <si>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</si>
  <si>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</si>
  <si>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</si>
  <si>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</si>
  <si>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</si>
  <si>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</si>
  <si>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</si>
  <si>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</si>
  <si>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</si>
  <si>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</si>
  <si>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</si>
  <si>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</si>
  <si>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</si>
  <si>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</si>
  <si>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</si>
  <si>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</si>
  <si>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</si>
  <si>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</si>
  <si>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</si>
  <si>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</si>
  <si>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</si>
  <si>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</si>
  <si>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</si>
  <si>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</si>
  <si>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</si>
  <si>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</si>
  <si>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</si>
  <si>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</si>
  <si>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</si>
  <si>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</si>
  <si>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</si>
  <si>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</si>
  <si>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</si>
  <si>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</si>
  <si>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</si>
  <si>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</si>
  <si>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</si>
  <si>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</si>
  <si>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</si>
  <si>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</si>
  <si>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</si>
  <si>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</si>
  <si>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</si>
  <si>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</si>
  <si>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</si>
  <si>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</si>
  <si>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</si>
  <si>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</si>
  <si>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</si>
  <si>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</si>
  <si>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</si>
  <si>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</si>
  <si>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</si>
  <si>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</si>
  <si>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</si>
  <si>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</si>
  <si>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</si>
  <si>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</si>
  <si>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</si>
  <si>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</si>
  <si>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</si>
  <si>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</si>
  <si>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</si>
  <si>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</si>
  <si>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</si>
  <si>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</si>
  <si>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</si>
  <si>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</si>
  <si>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</si>
  <si>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</si>
  <si>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</si>
  <si>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</si>
  <si>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</si>
  <si>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</si>
  <si>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</si>
  <si>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</si>
  <si>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</si>
  <si>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</si>
  <si>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</si>
  <si>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</si>
  <si>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</si>
  <si>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</si>
  <si>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</si>
  <si>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</si>
  <si>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</si>
  <si>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</si>
  <si>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</si>
  <si>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</si>
  <si>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</si>
  <si>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</si>
  <si>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</si>
  <si>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</si>
  <si>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</si>
  <si>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</si>
  <si>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</si>
  <si>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</si>
  <si>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</si>
  <si>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</si>
  <si>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</si>
  <si>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</si>
  <si>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</si>
  <si>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</si>
  <si>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</si>
  <si>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</si>
  <si>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</si>
  <si>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</si>
  <si>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</si>
  <si>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</si>
  <si>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</si>
  <si>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</si>
  <si>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</si>
  <si>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</si>
  <si>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</si>
  <si>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</si>
  <si>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</si>
  <si>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</si>
  <si>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</si>
  <si>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</si>
  <si>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</si>
  <si>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</si>
  <si>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</si>
  <si>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</si>
  <si>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</si>
  <si>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</si>
  <si>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</si>
  <si>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</si>
  <si>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</si>
  <si>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</si>
  <si>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</si>
  <si>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</si>
  <si>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</si>
  <si>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</si>
  <si>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</si>
  <si>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</si>
  <si>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</si>
  <si>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</si>
  <si>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</si>
  <si>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</si>
  <si>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</si>
  <si>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</si>
  <si>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</si>
  <si>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</si>
  <si>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</si>
  <si>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</si>
  <si>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</si>
  <si>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</si>
  <si>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</si>
  <si>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</si>
  <si>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</si>
  <si>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</si>
  <si>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</si>
  <si>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</si>
  <si>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</si>
  <si>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</si>
  <si>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</si>
  <si>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</si>
  <si>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</si>
  <si>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</si>
  <si>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</si>
  <si>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</si>
  <si>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</si>
  <si>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</si>
  <si>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</si>
  <si>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</si>
  <si>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</si>
  <si>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</si>
  <si>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</si>
  <si>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</si>
  <si>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</si>
  <si>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</si>
  <si>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</si>
  <si>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</si>
  <si>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</si>
  <si>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</si>
  <si>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</si>
  <si>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</si>
  <si>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</si>
  <si>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</si>
  <si>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</si>
  <si>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</si>
  <si>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</si>
  <si>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</si>
  <si>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</si>
  <si>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</si>
  <si>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</si>
  <si>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</si>
  <si>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</si>
  <si>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</si>
  <si>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</si>
  <si>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</si>
  <si>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</si>
  <si>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</si>
  <si>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</si>
  <si>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</si>
  <si>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</si>
  <si>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</si>
  <si>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</si>
  <si>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</si>
  <si>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</si>
  <si>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</si>
  <si>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</si>
  <si>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</si>
  <si>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</si>
  <si>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</si>
  <si>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</si>
  <si>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</si>
  <si>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</si>
  <si>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</si>
  <si>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</si>
  <si>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</si>
  <si>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</si>
  <si>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</si>
  <si>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</si>
  <si>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</si>
  <si>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</si>
  <si>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</si>
  <si>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</si>
  <si>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</si>
  <si>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</si>
  <si>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</si>
  <si>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</si>
  <si>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</si>
  <si>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</si>
  <si>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</si>
  <si>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</si>
  <si>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</si>
  <si>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</si>
  <si>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</si>
  <si>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</si>
  <si>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</si>
  <si>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</si>
  <si>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</si>
  <si>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</si>
  <si>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</si>
  <si>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</si>
  <si>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</si>
  <si>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</si>
  <si>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</si>
  <si>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</si>
  <si>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</si>
  <si>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</si>
  <si>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</si>
  <si>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</si>
  <si>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</si>
  <si>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</si>
  <si>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</si>
  <si>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</si>
  <si>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</si>
  <si>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</si>
  <si>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</si>
  <si>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</si>
  <si>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</si>
  <si>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</si>
  <si>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</si>
  <si>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</si>
  <si>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</si>
  <si>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</si>
  <si>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</si>
  <si>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</si>
  <si>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</si>
  <si>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</si>
  <si>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</si>
  <si>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</si>
  <si>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</si>
  <si>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</si>
  <si>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</si>
  <si>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</si>
  <si>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</si>
  <si>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</si>
  <si>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</si>
  <si>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</si>
  <si>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</si>
  <si>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</si>
  <si>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</si>
  <si>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</si>
  <si>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</si>
  <si>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</si>
  <si>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</si>
  <si>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</si>
  <si>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</si>
  <si>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</si>
  <si>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</si>
  <si>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</si>
  <si>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</si>
  <si>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</si>
  <si>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</si>
  <si>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</si>
  <si>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</si>
  <si>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</si>
  <si>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</si>
  <si>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</si>
  <si>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</si>
  <si>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</si>
  <si>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</si>
  <si>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</si>
  <si>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</si>
  <si>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</si>
  <si>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</si>
  <si>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</si>
  <si>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</si>
  <si>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</si>
  <si>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</si>
  <si>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</si>
  <si>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</si>
  <si>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</si>
  <si>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</si>
  <si>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</si>
  <si>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</si>
  <si>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</si>
  <si>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</si>
  <si>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</si>
  <si>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</si>
  <si>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</si>
  <si>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</si>
  <si>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</si>
  <si>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</si>
  <si>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</si>
  <si>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</si>
  <si>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</si>
  <si>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</si>
  <si>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</si>
  <si>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</si>
  <si>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</si>
  <si>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</si>
  <si>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</si>
  <si>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</si>
  <si>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</si>
  <si>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</si>
  <si>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</si>
  <si>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</si>
  <si>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</si>
  <si>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</si>
  <si>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</si>
  <si>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</si>
  <si>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</si>
  <si>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</si>
  <si>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</si>
  <si>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</si>
  <si>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</si>
  <si>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</si>
  <si>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</si>
  <si>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</si>
  <si>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</si>
  <si>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</si>
  <si>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</si>
  <si>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</si>
  <si>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</si>
  <si>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</si>
  <si>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</si>
  <si>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</si>
  <si>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</si>
  <si>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</si>
  <si>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</si>
  <si>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</si>
  <si>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</si>
  <si>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</si>
  <si>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</si>
  <si>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</si>
  <si>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</si>
  <si>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</si>
  <si>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</si>
  <si>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</si>
  <si>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</si>
  <si>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</si>
  <si>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</si>
  <si>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</si>
  <si>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</si>
  <si>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</si>
  <si>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</si>
  <si>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</si>
  <si>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</si>
  <si>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</si>
  <si>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</si>
  <si>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</si>
  <si>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</si>
  <si>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</si>
  <si>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</si>
  <si>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</si>
  <si>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</si>
  <si>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</si>
  <si>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</si>
  <si>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</si>
  <si>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</si>
  <si>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</si>
  <si>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</si>
  <si>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</si>
  <si>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</si>
  <si>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</si>
  <si>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</si>
  <si>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</si>
  <si>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</si>
  <si>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</si>
  <si>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</si>
  <si>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</si>
  <si>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</si>
  <si>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</si>
  <si>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</si>
  <si>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</si>
  <si>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</si>
  <si>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</si>
  <si>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</si>
  <si>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</si>
  <si>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</si>
  <si>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</si>
  <si>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</si>
  <si>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</si>
  <si>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</si>
  <si>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</si>
  <si>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</si>
  <si>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</si>
  <si>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</si>
  <si>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</si>
  <si>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</si>
  <si>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</si>
  <si>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</si>
  <si>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</si>
  <si>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PCM-20251213-00000385</t>
  </si>
  <si>
    <t>Critical</t>
  </si>
  <si>
    <t>Team on as we have multiple sites down due to SCECO interruption at RAF area EM team need 60 mins /Sceco complain #2904279343</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</si>
  <si>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</si>
  <si>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</si>
  <si>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</si>
  <si>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</si>
  <si>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</si>
  <si>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</si>
  <si>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</si>
  <si>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</si>
  <si>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</si>
  <si>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</si>
  <si>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</si>
  <si>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</si>
  <si>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</si>
  <si>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</si>
  <si>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</si>
  <si>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</si>
  <si>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</si>
  <si>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Sceco failure issue and team save Hub site KMMD0722</t>
  </si>
  <si>
    <t>NO PCM</t>
  </si>
  <si>
    <t>Access issue, located at ALMurjan Palace</t>
  </si>
  <si>
    <t>PCM-20251213-00000557</t>
  </si>
  <si>
    <t>60 M</t>
  </si>
  <si>
    <t>PCM-20251213-00000591</t>
  </si>
  <si>
    <t>40 M</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</si>
  <si>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</si>
  <si>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</si>
  <si>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</si>
  <si>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</si>
  <si>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</si>
  <si>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</si>
  <si>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</si>
  <si>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</si>
  <si>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</si>
  <si>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</si>
  <si>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</si>
  <si>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</si>
  <si>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</si>
  <si>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PCM-20251213-00000582</t>
  </si>
  <si>
    <t>EM Team on the way ETA: 20 Mins</t>
  </si>
  <si>
    <t>PCM-20251213-00000593</t>
  </si>
  <si>
    <t>EM Team on the way ETA: 30 Mins</t>
  </si>
  <si>
    <t>PCM-20251213-00000597</t>
  </si>
  <si>
    <t>EM Team on the way ETA: 10 Mins</t>
  </si>
  <si>
    <t>PCM-20251213-00000191</t>
  </si>
  <si>
    <t>cell flapping at LTE &amp; 5G turn off due to rectifier module faulty at site, under repair arrangement</t>
  </si>
  <si>
    <t>PCM-20251213-00000335</t>
  </si>
  <si>
    <t xml:space="preserve"> Sececo failure &amp; load not shifted on batteries due 2 batteries locked, will secure site with PG, also TE team will check &amp; unlocke the batteries </t>
  </si>
  <si>
    <t>PCM-20251213-00000630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</si>
</sst>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E8F9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xf>
    <xf numFmtId="0" fontId="19" fillId="2" borderId="8" xfId="0" applyFont="1" applyFill="1" applyBorder="1" applyAlignment="1">
      <alignment horizontal="center"/>
    </xf>
    <xf numFmtId="0" fontId="31" fillId="2" borderId="21" xfId="0" applyFont="1" applyFill="1" applyBorder="1" applyAlignment="1">
      <alignment horizontal="center" wrapText="1"/>
    </xf>
    <xf numFmtId="22" fontId="19" fillId="0" borderId="9" xfId="0" applyNumberFormat="1" applyFont="1" applyFill="1" applyBorder="1" applyAlignment="1">
      <alignment horizontal="center"/>
    </xf>
    <xf numFmtId="21" fontId="19" fillId="20" borderId="8" xfId="0" applyNumberFormat="1" applyFont="1" applyFill="1" applyBorder="1" applyAlignment="1">
      <alignment horizontal="center"/>
    </xf>
    <xf numFmtId="0" fontId="19" fillId="21" borderId="8" xfId="0" applyFont="1" applyFill="1" applyBorder="1" applyAlignment="1">
      <alignment horizontal="center" wrapText="1"/>
    </xf>
    <xf numFmtId="0" fontId="31" fillId="19" borderId="8" xfId="0" applyFont="1" applyFill="1" applyBorder="1" applyAlignment="1">
      <alignment horizont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0" totalsRowShown="0" headerRowDxfId="97" dataDxfId="96" headerRowBorderDxfId="94" tableBorderDxfId="95" totalsRowBorderDxfId="93">
  <autoFilter ref="A1:L12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7" totalsRowShown="0" headerRowDxfId="30" dataDxfId="29" headerRowBorderDxfId="27" tableBorderDxfId="28">
  <autoFilter ref="A1:M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0" totalsRowShown="0" headerRowDxfId="13" tableBorderDxfId="12">
  <autoFilter ref="A1:L34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341.55081087962753</v>
      </c>
      <c r="H2" s="73">
        <v>45662.943402777775</v>
      </c>
      <c r="I2" s="56" t="str">
        <f>IFERROR(VLOOKUP(D2,DB!A:F,6,0),"")</f>
        <v>Generator-SG</v>
      </c>
      <c r="J2" s="56" t="str">
        <f>IFERROR(VLOOKUP(D2,DB!A:G,7,0),"")</f>
        <v>Dead</v>
      </c>
      <c r="K2" s="64" t="s">
        <v>39107</v>
      </c>
      <c r="L2" s="62" t="str">
        <f>IFERROR(VLOOKUP(D2,DB!A:I,9,0),"")</f>
        <v>Latis</v>
      </c>
    </row>
    <row r="3" spans="1:15" ht="27" customHeight="1">
      <c r="A3" s="124" t="s">
        <v>39108</v>
      </c>
      <c r="B3" s="123" t="str">
        <f>IFERROR(VLOOKUP(D3,DB!A:K,11,0),"")</f>
        <v>R1</v>
      </c>
      <c r="C3" s="123">
        <v>5</v>
      </c>
      <c r="D3" s="56" t="s">
        <v>9349</v>
      </c>
      <c r="E3" s="122" t="s">
        <v>39109</v>
      </c>
      <c r="F3" s="121">
        <v>46004.365497685183</v>
      </c>
      <c r="G3" s="120">
        <f ca="1">IFERROR(NOW()-F3,"-")</f>
        <v>0.13373912037059199</v>
      </c>
      <c r="H3" s="121">
        <v>46004.359212962961</v>
      </c>
      <c r="I3" s="123" t="str">
        <f>IFERROR(VLOOKUP(D3,DB!A:F,6,0),"")</f>
        <v>SCECO</v>
      </c>
      <c r="J3" s="123" t="str">
        <f>IFERROR(VLOOKUP(D3,DB!A:G,7,0),"")</f>
        <v>Vandalized</v>
      </c>
      <c r="K3" s="119" t="s">
        <v>39110</v>
      </c>
      <c r="L3" s="118" t="str">
        <f>IFERROR(VLOOKUP(D3,DB!A:I,9,0),"")</f>
        <v>Latis</v>
      </c>
    </row>
    <row r="4" spans="1:15" ht="15" customHeight="1">
      <c r="A4" s="124"/>
      <c r="B4" s="123" t="str">
        <f>IFERROR(VLOOKUP(D4,DB!A:K,11,0),"")</f>
        <v/>
      </c>
      <c r="C4" s="123"/>
      <c r="D4" s="56"/>
      <c r="E4" s="122"/>
      <c r="F4" s="121"/>
      <c r="G4" s="120">
        <f ca="1">IFERROR(NOW()-F4,"-")</f>
        <v>46004.499236805554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46004.499236805554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46004.499236805554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46004.499236805554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46004.499236805554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46004.499236805554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46004.499236805554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46004.499236805554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46004.499236805554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46004.499236805554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46004.499236805554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46004.499236805554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46004.499236805554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46004.499236805554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46004.499236805554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46004.499236805554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46004.499236805554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46004.499236805554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46004.499236805554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46004.499236805554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46004.499236805554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46004.499236805554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46004.499236805554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46004.499236805554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46004.499236805554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46004.499236805554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46004.499236805554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46004.499236805554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46004.499236805554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46004.499236805554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46004.499236805554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46004.499236805554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46004.499236805554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46004.499236805554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46004.499236805554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46004.499236805554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46004.499236805554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46004.499236805554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46004.499236805554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46004.499236805554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46004.499236805554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46004.499236805554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46004.499236805554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46004.499236805554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46004.499236805554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46004.499236805554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46004.499236805554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46004.499236805554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46004.499236805554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46004.499236805554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46004.499236805554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46004.499236805554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46004.499236805554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46004.499236805554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46004.499236805554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46004.499236805554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46004.499236805554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46004.499236805554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46004.499236805554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46004.499236805554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46004.499236805554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46004.499236805554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46004.499236805554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46004.499236805554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46004.499236805554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46004.499236805554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46004.499236805554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46004.499236805554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46004.499236805554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46004.499236805554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46004.499236805554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46004.499236805554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46004.499236805554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46004.499236805554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46004.499236805554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46004.499236805554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46004.499236805554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46004.499236805554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46004.499236805554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46004.499236805554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46004.499236805554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46004.499236805554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46004.499236805554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46004.499236805554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46004.499236805554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46004.499236805554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46004.499236805554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46004.499236805554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46004.499236805554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46004.499236805554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46004.499236805554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46004.499236805554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46004.499236805554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46004.499236805554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46004.499236805554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46004.499236805554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46004.499236805554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46004.499236805554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46004.499236805554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46004.499236805554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46004.499236805554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46004.499236805554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46004.499236805554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46004.499236805554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46004.499236805554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46004.499236805554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46004.499236805554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46004.499236805554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46004.499236805554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46004.499236805554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46004.499236805554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46004.499236805554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46004.499236805554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46004.499236805554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46004.499236805554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46004.499236805554</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46004.499236805554</v>
      </c>
      <c r="H120" s="121"/>
      <c r="I120" s="123" t="str">
        <f>IFERROR(VLOOKUP(D120,DB!A:F,6,0),"")</f>
        <v/>
      </c>
      <c r="J120" s="123" t="str">
        <f>IFERROR(VLOOKUP(D120,DB!A:G,7,0),"")</f>
        <v/>
      </c>
      <c r="K120" s="119"/>
      <c r="L120" s="118" t="str">
        <f>IFERROR(VLOOKUP(D120,DB!A:I,9,0),"")</f>
        <v/>
      </c>
    </row>
  </sheetData>
  <customSheetViews>
    <customSheetView guid="{F6042A99-DD27-4453-835D-0834D95730CC}" filter="1" showAutoFilter="1">
      <pageMargins left="0" right="0" top="0" bottom="0" header="0" footer="0"/>
      <autoFilter ref="B1:M1" xr:uid="{5061EC87-981C-4A71-88DD-B55945F31567}"/>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39111</v>
      </c>
      <c r="B2" s="58" t="s">
        <v>27</v>
      </c>
      <c r="C2" s="58">
        <v>1</v>
      </c>
      <c r="D2" s="58" t="s">
        <v>19608</v>
      </c>
      <c r="E2" s="81" t="s">
        <v>39109</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179.4993988425922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20.111817824072205</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7.143854861111322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3.667327083334385</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46004.499236805554</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46004.499236805554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46004.499236805554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46004.499236805554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46004.499236805554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46004.499236805554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46004.499236805554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46004.499236805554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46004.499236805554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46004.499236805554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46004.499236805554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46004.499236805554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46004.499236805554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46004.499236805554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46004.499236805554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46004.499236805554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46004.499236805554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46004.499236805554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46004.499236805554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46004.499236805554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46004.499236805554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46004.499236805554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46004.499236805554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46004.499236805554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46004.499236805554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46004.499236805554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46004.499236805554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46004.499236805554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46004.499236805554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46004.499236805554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46004.499236805554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46004.499236805554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46004.499236805554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46004.499236805554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46004.499236805554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46004.499236805554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46004.499236805554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46004.499236805554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46004.499236805554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46004.499236805554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46004.499236805554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46004.499236805554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46004.499236805554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46004.499236805554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46004.499236805554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46004.499236805554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46004.499236805554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46004.499236805554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46004.499236805554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46004.499236805554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46004.499236805554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46004.499236805554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46004.499236805554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46004.499236805554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46004.499236805554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46004.499236805554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46004.499236805554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46004.499236805554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46004.499236805554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46004.499236805554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46004.499236805554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46004.499236805554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46004.499236805554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46004.499236805554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46004.499236805554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46004.499236805554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46004.499236805554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46004.499236805554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46004.499236805554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46004.499236805554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46004.499236805554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46004.499236805554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46004.499236805554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46004.499236805554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46004.499236805554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46004.499236805554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46004.499236805554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46004.499236805554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46004.499236805554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46004.499236805554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46004.499236805554</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46004.499236805554</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46004.499236805554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46004.499236805554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46004.499236805554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46004.499236805554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46004.499236805554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46004.499236805554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46004.499236805554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46004.499236805554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46004.499236805554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46004.499236805554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46004.499236805554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46004.499236805554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46004.499236805554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46004.499236805554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46004.499236805554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46004.499236805554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46004.499236805554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46004.499236805554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46004.499236805554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46004.499236805554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46004.499236805554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46004.499236805554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46004.499236805554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46004.499236805554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46004.499236805554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46004.499236805554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46004.499236805554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46004.499236805554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46004.499236805554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46004.499236805554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46004.499236805554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46004.499236805554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46004.499236805554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46004.499236805554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46004.499236805554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46004.499236805554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46004.499236805554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46004.499236805554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46004.499236805554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46004.499236805554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46004.499236805554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46004.499236805554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46004.499236805554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46004.499236805554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46004.499236805554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46004.499236805554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46004.499236805554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46004.499236805554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46004.499236805554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46004.499236805554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46004.499236805554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46004.499236805554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46004.499236805554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46004.499236805554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46004.499236805554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46004.499236805554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46004.499236805554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46004.499236805554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46004.499236805554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46004.499236805554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46004.499236805554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46004.499236805554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46004.499236805554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46004.499236805554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46004.499236805554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46004.499236805554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46004.499236805554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46004.499236805554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46004.499236805554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46004.499236805554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46004.499236805554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46004.499236805554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46004.499236805554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46004.499236805554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46004.499236805554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46004.499236805554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46004.499236805554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46004.499236805554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46004.499236805554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46004.499236805554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46004.499236805554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46004.499236805554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46004.499236805554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46004.499236805554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46004.499236805554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46004.499236805554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46004.499236805554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46004.499236805554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46004.499236805554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46004.499236805554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46004.499236805554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46004.499236805554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46004.499236805554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46004.499236805554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46004.499236805554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46004.499236805554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46004.499236805554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46004.499236805554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46004.499236805554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46004.499236805554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46004.499236805554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46004.499236805554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46004.499236805554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46004.499236805554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46004.499236805554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46004.499236805554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46004.499236805554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46004.499236805554</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46004.499236805554</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46004.499236805554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46004.499236805554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46004.499236805554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46004.499236805554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46004.499236805554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46004.499236805554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46004.499236805554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46004.499236805554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46004.499236805554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46004.499236805554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46004.499236805554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46004.499236805554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46004.499236805554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46004.499236805554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46004.499236805554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46004.499236805554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46004.499236805554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46004.499236805554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46004.499236805554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46004.499236805554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46004.499236805554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46004.499236805554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46004.499236805554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46004.499236805554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46004.499236805554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46004.499236805554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46004.499236805554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46004.499236805554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46004.499236805554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46004.499236805554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46004.499236805554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46004.499236805554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46004.499236805554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46004.499236805554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46004.499236805554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46004.499236805554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46004.499236805554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46004.499236805554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46004.499236805554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46004.499236805554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46004.499236805554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46004.499236805554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46004.499236805554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46004.499236805554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46004.499236805554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46004.499236805554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46004.499236805554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46004.499236805554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46004.499236805554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46004.499236805554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46004.499236805554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46004.499236805554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46004.499236805554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46004.499236805554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46004.499236805554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46004.499236805554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46004.499236805554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46004.499236805554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46004.499236805554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46004.499236805554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46004.499236805554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46004.499236805554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46004.499236805554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46004.499236805554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46004.499236805554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46004.499236805554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46004.499236805554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46004.499236805554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46004.499236805554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46004.499236805554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46004.499236805554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46004.499236805554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46004.499236805554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46004.499236805554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46004.499236805554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46004.499236805554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46004.499236805554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46004.499236805554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46004.499236805554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46004.499236805554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46004.499236805554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46004.499236805554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46004.499236805554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46004.499236805554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46004.499236805554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46004.499236805554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46004.499236805554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46004.499236805554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46004.499236805554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46004.499236805554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46004.499236805554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46004.499236805554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46004.499236805554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46004.499236805554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46004.499236805554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46004.499236805554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46004.499236805554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46004.499236805554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46004.499236805554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46004.499236805554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46004.499236805554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46004.499236805554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46004.499236805554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46004.499236805554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46004.499236805554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46004.499236805554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46004.499236805554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46004.499236805554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46004.499236805554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46004.499236805554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46004.499236805554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46004.499236805554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46004.499236805554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46004.499236805554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46004.499236805554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46004.499236805554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46004.499236805554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46004.499236805554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46004.499236805554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46004.499236805554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46004.499236805554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46004.499236805554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46004.499236805554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46004.499236805554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46004.499236805554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46004.499236805554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46004.499236805554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46004.499236805554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46004.499236805554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46004.499236805554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46004.499236805554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46004.499236805554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46004.499236805554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46004.499236805554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46004.499236805554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46004.499236805554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46004.499236805554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46004.499236805554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46004.499236805554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46004.499236805554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46004.499236805554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46004.499236805554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46004.499236805554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46004.499236805554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46004.499236805554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46004.499236805554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46004.499236805554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46004.499236805554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46004.499236805554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46004.499236805554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46004.499236805554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46004.499236805554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46004.499236805554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46004.499236805554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46004.499236805554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46004.499236805554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46004.499236805554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46004.499236805554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46004.499236805554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46004.499236805554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46004.499236805554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46004.499236805554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46004.499236805554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46004.499236805554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46004.499236805554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46004.499236805554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46004.499236805554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46004.499236805554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46004.499236805554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46004.499236805554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46004.499236805554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46004.499236805554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46004.499236805554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46004.499236805554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46004.499236805554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46004.499236805554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46004.499236805554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46004.499236805554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46004.499236805554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46004.499236805554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46004.499236805554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46004.499236805554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46004.499236805554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46004.499236805554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46004.499236805554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46004.499236805554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46004.499236805554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46004.499236805554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46004.499236805554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46004.499236805554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46004.499236805554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46004.499236805554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46004.499236805554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46004.499236805554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46004.499236805554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46004.499236805554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46004.499236805554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46004.499236805554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46004.499236805554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46004.499236805554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46004.499236805554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46004.499236805554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46004.499236805554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46004.499236805554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46004.499236805554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46004.499236805554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46004.499236805554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46004.499236805554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46004.499236805554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46004.499236805554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46004.499236805554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46004.499236805554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46004.499236805554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46004.499236805554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46004.499236805554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46004.499236805554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46004.499236805554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46004.499236805554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46004.499236805554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46004.499236805554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46004.499236805554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46004.499236805554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46004.499236805554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46004.499236805554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46004.499236805554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46004.499236805554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46004.499236805554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46004.499236805554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46004.499236805554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46004.499236805554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46004.499236805554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46004.499236805554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46004.499236805554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46004.499236805554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46004.499236805554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46004.499236805554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46004.499236805554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46004.499236805554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46004.499236805554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46004.499236805554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46004.499236805554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46004.499236805554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46004.499236805554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46004.499236805554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46004.499236805554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46004.499236805554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46004.499236805554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46004.499236805554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46004.499236805554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46004.499236805554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46004.499236805554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46004.499236805554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46004.499236805554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46004.499236805554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46004.499236805554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46004.499236805554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46004.499236805554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46004.499236805554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46004.499236805554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46004.499236805554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46004.499236805554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46004.499236805554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46004.499236805554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46004.499236805554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46004.499236805554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46004.499236805554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46004.499236805554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46004.499236805554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46004.499236805554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46004.499236805554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46004.499236805554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46004.499236805554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46004.499236805554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46004.499236805554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46004.499236805554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46004.499236805554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46004.499236805554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46004.499236805554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46004.499236805554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46004.499236805554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46004.499236805554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46004.499236805554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46004.499236805554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46004.499236805554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46004.499236805554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46004.499236805554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46004.499236805554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46004.499236805554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46004.499236805554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46004.499236805554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46004.499236805554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46004.499236805554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46004.499236805554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46004.499236805554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46004.499236805554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46004.499236805554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46004.499236805554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46004.499236805554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46004.499236805554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46004.499236805554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46004.499236805554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46004.499236805554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46004.499236805554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46004.499236805554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46004.499236805554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46004.499236805554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46004.499236805554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46004.499236805554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46004.499236805554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46004.499236805554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46004.499236805554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46004.499236805554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46004.499236805554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46004.499236805554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46004.499236805554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46004.499236805554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46004.499236805554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46004.499236805554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46004.499236805554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46004.499236805554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46004.499236805554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46004.499236805554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46004.499236805554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46004.499236805554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46004.499236805554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46004.499236805554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46004.499236805554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46004.499236805554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46004.499236805554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46004.499236805554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46004.499236805554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46004.499236805554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46004.499236805554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46004.499236805554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46004.499236805554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46004.499236805554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46004.499236805554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46004.499236805554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46004.499236805554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46004.499236805554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46004.499236805554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46004.499236805554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46004.499236805554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46004.499236805554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46004.499236805554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46004.499236805554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46004.499236805554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46004.499236805554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46004.499236805554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46004.499236805554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46004.499236805554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46004.499236805554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46004.499236805554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46004.499236805554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46004.499236805554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46004.499236805554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46004.499236805554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46004.499236805554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46004.499236805554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46004.499236805554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46004.499236805554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46004.499236805554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46004.499236805554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46004.499236805554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46004.499236805554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46004.499236805554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46004.499236805554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46004.499236805554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46004.499236805554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46004.499236805554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46004.499236805554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46004.499236805554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46004.499236805554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46004.499236805554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46004.499236805554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46004.499236805554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46004.499236805554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46004.499236805554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46004.499236805554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46004.499236805554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46004.499236805554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46004.499236805554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46004.499236805554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46004.499236805554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46004.499236805554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46004.499236805554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46004.499236805554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46004.499236805554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46004.499236805554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46004.499236805554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46004.499236805554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46004.499236805554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46004.499236805554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46004.499236805554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46004.499236805554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46004.499236805554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46004.499236805554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46004.499236805554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46004.499236805554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46004.499236805554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46004.499236805554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46004.499236805554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46004.499236805554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46004.499236805554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46004.499236805554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46004.499236805554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46004.499236805554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46004.499236805554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46004.499236805554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46004.499236805554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46004.499236805554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46004.499236805554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46004.499236805554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46004.499236805554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46004.499236805554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46004.499236805554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46004.499236805554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46004.499236805554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46004.499236805554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46004.499236805554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46004.499236805554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46004.499236805554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46004.499236805554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46004.499236805554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46004.499236805554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46004.499236805554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46004.499236805554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46004.499236805554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46004.499236805554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46004.499236805554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46004.499236805554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46004.499236805554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46004.499236805554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46004.499236805554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46004.499236805554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46004.499236805554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46004.499236805554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46004.499236805554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46004.499236805554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46004.499236805554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46004.499236805554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46004.499236805554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46004.499236805554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46004.499236805554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46004.499236805554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46004.499236805554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46004.499236805554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46004.499236805554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46004.499236805554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46004.499236805554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46004.499236805554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46004.499236805554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46004.499236805554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46004.499236805554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46004.499236805554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46004.499236805554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46004.499236805554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46004.499236805554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46004.499236805554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46004.499236805554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46004.499236805554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46004.499236805554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46004.499236805554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46004.499236805554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46004.499236805554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46004.499236805554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46004.499236805554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46004.499236805554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46004.499236805554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46004.499236805554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46004.499236805554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46004.499236805554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46004.499236805554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46004.499236805554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46004.499236805554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46004.499236805554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46004.499236805554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46004.499236805554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46004.499236805554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46004.499236805554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46004.499236805554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46004.499236805554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46004.499236805554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46004.499236805554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46004.499236805554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46004.499236805554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46004.499236805554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46004.499236805554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46004.499236805554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46004.499236805554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46004.499236805554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46004.499236805554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46004.499236805554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46004.499236805554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46004.499236805554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46004.499236805554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46004.499236805554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46004.499236805554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46004.499236805554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46004.499236805554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46004.499236805554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46004.499236805554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46004.499236805554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46004.499236805554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46004.499236805554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46004.499236805554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46004.499236805554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46004.499236805554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46004.499236805554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46004.499236805554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46004.499236805554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46004.499236805554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46004.499236805554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46004.499236805554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46004.499236805554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46004.499236805554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46004.499236805554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46004.499236805554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46004.499236805554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46004.499236805554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46004.499236805554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46004.499236805554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46004.499236805554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46004.499236805554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46004.499236805554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46004.499236805554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46004.499236805554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46004.499236805554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46004.499236805554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46004.499236805554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46004.499236805554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46004.499236805554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46004.499236805554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46004.499236805554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46004.499236805554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46004.499236805554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46004.499236805554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46004.499236805554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46004.499236805554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46004.499236805554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46004.499236805554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46004.499236805554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46004.499236805554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46004.499236805554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46004.499236805554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46004.499236805554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46004.499236805554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46004.499236805554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46004.499236805554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46004.499236805554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46004.499236805554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46004.499236805554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46004.499236805554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46004.499236805554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46004.499236805554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46004.499236805554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46004.499236805554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46004.499236805554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46004.499236805554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46004.499236805554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46004.499236805554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46004.499236805554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46004.499236805554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46004.499236805554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46004.499236805554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46004.499236805554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46004.499236805554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46004.499236805554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46004.499236805554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46004.499236805554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46004.499236805554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46004.499236805554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46004.499236805554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46004.499236805554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46004.499236805554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46004.499236805554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46004.499236805554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46004.499236805554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46004.499236805554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46004.499236805554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46004.499236805554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46004.499236805554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46004.499236805554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46004.499236805554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46004.499236805554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46004.499236805554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46004.499236805554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46004.499236805554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46004.499236805554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46004.499236805554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46004.499236805554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46004.499236805554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46004.499236805554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46004.499236805554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46004.499236805554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46004.499236805554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46004.499236805554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46004.499236805554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46004.499236805554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46004.499236805554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46004.499236805554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46004.499236805554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46004.499236805554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46004.499236805554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46004.499236805554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46004.499236805554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46004.499236805554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46004.499236805554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46004.499236805554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46004.499236805554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46004.499236805554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46004.499236805554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46004.499236805554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46004.499236805554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46004.499236805554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46004.499236805554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46004.499236805554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46004.499236805554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46004.499236805554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46004.499236805554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46004.499236805554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46004.499236805554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46004.499236805554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46004.499236805554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46004.499236805554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46004.499236805554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46004.499236805554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46004.499236805554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46004.499236805554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46004.499236805554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46004.499236805554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46004.499236805554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46004.499236805554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46004.499236805554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46004.499236805554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46004.499236805554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46004.499236805554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46004.499236805554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46004.499236805554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46004.499236805554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46004.499236805554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46004.499236805554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46004.499236805554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46004.499236805554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46004.499236805554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46004.499236805554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46004.499236805554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46004.499236805554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46004.499236805554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46004.499236805554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46004.499236805554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46004.499236805554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46004.499236805554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46004.499236805554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46004.499236805554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46004.499236805554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46004.499236805554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46004.499236805554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46004.499236805554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46004.499236805554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46004.499236805554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46004.499236805554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46004.499236805554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46004.499236805554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46004.499236805554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46004.499236805554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46004.499236805554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46004.499236805554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46004.499236805554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46004.499236805554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46004.499236805554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46004.499236805554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46004.499236805554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46004.499236805554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46004.499236805554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46004.499236805554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46004.499236805554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46004.499236805554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46004.499236805554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46004.499236805554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46004.499236805554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46004.499236805554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46004.499236805554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46004.499236805554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46004.499236805554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46004.499236805554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46004.499236805554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46004.499236805554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46004.499236805554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46004.499236805554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46004.499236805554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46004.499236805554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46004.499236805554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46004.499236805554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46004.499236805554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46004.499236805554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46004.499236805554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46004.499236805554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46004.499236805554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46004.499236805554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46004.499236805554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46004.499236805554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46004.499236805554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46004.499236805554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46004.499236805554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46004.499236805554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46004.499236805554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46004.499236805554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46004.499236805554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46004.499236805554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46004.499236805554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46004.499236805554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46004.499236805554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46004.499236805554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46004.499236805554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46004.499236805554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46004.499236805554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46004.499236805554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46004.499236805554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46004.499236805554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46004.499236805554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46004.499236805554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46004.499236805554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46004.499236805554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46004.499236805554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46004.499236805554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46004.499236805554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46004.499236805554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46004.499236805554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46004.499236805554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46004.499236805554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46004.499236805554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46004.499236805554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46004.499236805554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46004.499236805554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46004.499236805554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46004.499236805554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46004.499236805554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46004.499236805554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46004.499236805554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46004.499236805554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46004.499236805554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46004.499236805554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46004.499236805554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46004.499236805554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46004.499236805554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46004.499236805554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46004.499236805554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46004.499236805554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46004.499236805554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46004.499236805554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46004.499236805554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46004.499236805554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46004.499236805554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46004.499236805554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46004.499236805554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46004.499236805554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46004.499236805554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46004.499236805554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46004.499236805554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46004.499236805554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46004.499236805554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46004.499236805554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46004.499236805554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46004.499236805554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46004.499236805554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46004.499236805554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46004.499236805554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46004.499236805554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46004.499236805554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46004.499236805554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46004.499236805554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46004.499236805554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46004.499236805554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46004.499236805554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46004.499236805554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46004.499236805554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46004.499236805554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46004.499236805554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46004.499236805554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46004.499236805554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46004.499236805554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46004.499236805554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46004.499236805554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46004.499236805554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46004.499236805554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46004.499236805554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46004.499236805554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46004.499236805554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46004.499236805554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46004.499236805554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46004.499236805554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46004.499236805554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46004.499236805554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46004.499236805554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46004.499236805554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46004.499236805554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46004.499236805554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46004.499236805554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46004.499236805554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46004.499236805554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46004.499236805554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46004.499236805554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46004.499236805554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46004.499236805554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46004.499236805554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46004.499236805554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46004.499236805554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46004.499236805554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46004.499236805554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46004.499236805554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46004.499236805554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46004.499236805554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46004.499236805554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46004.499236805554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46004.499236805554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46004.499236805554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46004.499236805554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46004.499236805554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46004.499236805554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46004.499236805554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46004.499236805554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46004.499236805554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46004.499236805554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46004.499236805554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46004.499236805554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46004.499236805554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46004.499236805554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46004.499236805554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46004.499236805554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46004.499236805554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46004.499236805554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46004.499236805554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46004.499236805554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46004.499236805554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46004.499236805554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46004.499236805554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46004.499236805554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46004.499236805554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46004.499236805554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46004.499236805554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46004.499236805554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46004.499236805554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46004.499236805554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46004.499236805554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46004.499236805554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46004.499236805554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46004.499236805554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46004.499236805554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46004.499236805554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46004.499236805554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46004.499236805554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46004.499236805554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46004.499236805554</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301.01851921295747</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5.7050932870333781</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2</v>
      </c>
      <c r="D4" s="87" t="s">
        <v>34028</v>
      </c>
      <c r="E4" s="90" t="s">
        <v>39106</v>
      </c>
      <c r="F4" s="91">
        <v>46004.375</v>
      </c>
      <c r="G4" s="92">
        <f ca="1">IFERROR(NOW()-F4,"")</f>
        <v>0.12423680555366445</v>
      </c>
      <c r="H4" s="91">
        <v>46004.366770833331</v>
      </c>
      <c r="I4" s="106" t="str">
        <f>IFERROR(VLOOKUP(D4,DB!A:F,6,0),"")</f>
        <v>SCECO</v>
      </c>
      <c r="J4" s="106" t="str">
        <f>IFERROR(VLOOKUP(D4,DB!A:G,7,0),"")</f>
        <v>Vandalized</v>
      </c>
      <c r="K4" s="93" t="s">
        <v>39128</v>
      </c>
      <c r="L4" s="87" t="str">
        <f>IFERROR(VLOOKUP(D4,DB!A:I,9,0),"")</f>
        <v>Latis</v>
      </c>
    </row>
    <row r="5" spans="1:16" ht="15" customHeight="1">
      <c r="A5" s="106" t="s">
        <v>39129</v>
      </c>
      <c r="B5" s="106" t="str">
        <f>IFERROR(VLOOKUP(D5,DB!A:K,11,0),"")</f>
        <v>R4</v>
      </c>
      <c r="C5" s="89">
        <v>1</v>
      </c>
      <c r="D5" s="87" t="s">
        <v>29802</v>
      </c>
      <c r="E5" s="90" t="s">
        <v>39109</v>
      </c>
      <c r="F5" s="91"/>
      <c r="G5" s="92">
        <f ca="1">IFERROR(NOW()-F5,"")</f>
        <v>46004.499236805554</v>
      </c>
      <c r="H5" s="91">
        <v>46004.376423611109</v>
      </c>
      <c r="I5" s="106" t="str">
        <f>IFERROR(VLOOKUP(D5,DB!A:F,6,0),"")</f>
        <v>SCECO</v>
      </c>
      <c r="J5" s="106" t="str">
        <f>IFERROR(VLOOKUP(D5,DB!A:G,7,0),"")</f>
        <v>Weak</v>
      </c>
      <c r="K5" s="93" t="s">
        <v>39130</v>
      </c>
      <c r="L5" s="87" t="str">
        <f>IFERROR(VLOOKUP(D5,DB!A:I,9,0),"")</f>
        <v>Latis</v>
      </c>
    </row>
    <row r="6" spans="1:16" ht="15" customHeight="1">
      <c r="A6" s="106" t="s">
        <v>39131</v>
      </c>
      <c r="B6" s="106" t="str">
        <f>IFERROR(VLOOKUP(D6,DB!A:K,11,0),"")</f>
        <v>R4</v>
      </c>
      <c r="C6" s="89">
        <v>2</v>
      </c>
      <c r="D6" s="87" t="s">
        <v>37009</v>
      </c>
      <c r="E6" s="90" t="s">
        <v>39106</v>
      </c>
      <c r="F6" s="91">
        <v>46004.450046296297</v>
      </c>
      <c r="G6" s="92">
        <f ca="1">IFERROR(NOW()-F6,"")</f>
        <v>4.9190509256732184E-2</v>
      </c>
      <c r="H6" s="91">
        <v>46004.43209490741</v>
      </c>
      <c r="I6" s="106" t="str">
        <f>IFERROR(VLOOKUP(D6,DB!A:F,6,0),"")</f>
        <v>SCECO</v>
      </c>
      <c r="J6" s="106" t="str">
        <f>IFERROR(VLOOKUP(D6,DB!A:G,7,0),"")</f>
        <v>Dead</v>
      </c>
      <c r="K6" s="93" t="s">
        <v>39132</v>
      </c>
      <c r="L6" s="87" t="str">
        <f>IFERROR(VLOOKUP(D6,DB!A:I,9,0),"")</f>
        <v>Latis</v>
      </c>
    </row>
    <row r="7" spans="1:16" ht="15" customHeight="1">
      <c r="A7" s="106" t="s">
        <v>39133</v>
      </c>
      <c r="B7" s="106" t="str">
        <f>IFERROR(VLOOKUP(D7,DB!A:K,11,0),"")</f>
        <v>R4</v>
      </c>
      <c r="C7" s="89">
        <v>2</v>
      </c>
      <c r="D7" s="87" t="s">
        <v>38961</v>
      </c>
      <c r="E7" s="90" t="s">
        <v>39106</v>
      </c>
      <c r="F7" s="91">
        <v>46004.472500000003</v>
      </c>
      <c r="G7" s="92">
        <f ca="1">IFERROR(NOW()-F7,"")</f>
        <v>2.6736805550171994E-2</v>
      </c>
      <c r="H7" s="91">
        <v>46004.46429398148</v>
      </c>
      <c r="I7" s="106" t="str">
        <f>IFERROR(VLOOKUP(D7,DB!A:F,6,0),"")</f>
        <v>Generator-SG</v>
      </c>
      <c r="J7" s="106" t="str">
        <f>IFERROR(VLOOKUP(D7,DB!A:G,7,0),"")</f>
        <v>Vandalized</v>
      </c>
      <c r="K7" s="93" t="s">
        <v>39134</v>
      </c>
      <c r="L7" s="87" t="str">
        <f>IFERROR(VLOOKUP(D7,DB!A:I,9,0),"")</f>
        <v>Latis</v>
      </c>
    </row>
    <row r="8" spans="1:16" ht="15" customHeight="1">
      <c r="A8" s="106"/>
      <c r="B8" s="106" t="str">
        <f>IFERROR(VLOOKUP(D8,DB!A:K,11,0),"")</f>
        <v/>
      </c>
      <c r="C8" s="89"/>
      <c r="D8" s="87"/>
      <c r="E8" s="90"/>
      <c r="F8" s="91"/>
      <c r="G8" s="92">
        <f ca="1">IFERROR(NOW()-F8,"")</f>
        <v>46004.499236805554</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46004.499236805554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46004.499236805554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46004.499236805554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46004.499236805554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46004.499236805554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46004.499236805554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46004.499236805554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46004.499236805554</v>
      </c>
      <c r="H16" s="91"/>
      <c r="I16" s="106" t="str">
        <f>IFERROR(VLOOKUP(D16,DB!A:F,6,0),"")</f>
        <v/>
      </c>
      <c r="J16" s="106" t="str">
        <f>IFERROR(VLOOKUP(D16,DB!A:G,7,0),"")</f>
        <v/>
      </c>
      <c r="K16" s="93"/>
      <c r="L16" s="87" t="str">
        <f>IFERROR(VLOOKUP(D16,DB!A:I,9,0),"")</f>
        <v/>
      </c>
    </row>
    <row r="17" spans="1:12" ht="15" customHeight="1">
      <c r="A17" s="106"/>
      <c r="B17" s="106" t="str">
        <f>IFERROR(VLOOKUP(D17,DB!A:K,11,0),"")</f>
        <v>R4</v>
      </c>
      <c r="C17" s="89"/>
      <c r="D17" s="87" t="s">
        <v>37915</v>
      </c>
      <c r="E17" s="90"/>
      <c r="F17" s="91"/>
      <c r="G17" s="92">
        <f ca="1">IFERROR(NOW()-F17,"")</f>
        <v>46004.499236805554</v>
      </c>
      <c r="H17" s="91"/>
      <c r="I17" s="106" t="str">
        <f>IFERROR(VLOOKUP(D17,DB!A:F,6,0),"")</f>
        <v>SCECO</v>
      </c>
      <c r="J17" s="106" t="str">
        <f>IFERROR(VLOOKUP(D17,DB!A:G,7,0),"")</f>
        <v>Dead</v>
      </c>
      <c r="K17" s="93"/>
      <c r="L17" s="87" t="str">
        <f>IFERROR(VLOOKUP(D17,DB!A:I,9,0),"")</f>
        <v>Latis</v>
      </c>
    </row>
    <row r="18" spans="1:12" ht="15" customHeight="1">
      <c r="A18" s="106"/>
      <c r="B18" s="106" t="str">
        <f>IFERROR(VLOOKUP(D18,DB!A:K,11,0),"")</f>
        <v/>
      </c>
      <c r="C18" s="89"/>
      <c r="D18" s="87"/>
      <c r="E18" s="90"/>
      <c r="F18" s="91"/>
      <c r="G18" s="92">
        <f ca="1">IFERROR(NOW()-F18,"")</f>
        <v>46004.499236805554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46004.499236805554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46004.499236805554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46004.499236805554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46004.499236805554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46004.499236805554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46004.499236805554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46004.499236805554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46004.499236805554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46004.499236805554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46004.499236805554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46004.499236805554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46004.499236805554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46004.499236805554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46004.499236805554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46004.499236805554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46004.499236805554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46004.499236805554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46004.499236805554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46004.499236805554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46004.499236805554</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46004.499236805554</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46004.499236805554</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workbookViewId="0">
      <selection activeCell="D11" sqref="D11"/>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112.66717662036535</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78.310359490737028</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55.83812569444126</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23.125938194440096</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7.3917483796249144</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2.3797229166666511</v>
      </c>
      <c r="H7" s="38">
        <v>46002.086875000001</v>
      </c>
      <c r="I7" s="37" t="str">
        <f>IFERROR(VLOOKUP(D7,[1]DB!A:F,6,0),"")</f>
        <v>SCECO</v>
      </c>
      <c r="J7" s="37" t="str">
        <f>IFERROR(VLOOKUP(D7,[1]DB!A:G,7,0),"")</f>
        <v>Good</v>
      </c>
      <c r="K7" s="37" t="s">
        <v>39147</v>
      </c>
      <c r="L7" s="37" t="str">
        <f>IFERROR(VLOOKUP(D7,[1]DB!A:I,9,0),"")</f>
        <v>Latis</v>
      </c>
      <c r="M7" s="37"/>
    </row>
    <row r="8" spans="1:13">
      <c r="A8" s="151" t="s">
        <v>39148</v>
      </c>
      <c r="B8" s="37" t="str">
        <f>IFERROR(VLOOKUP(D8,[1]DB!A:K,11,0),"")</f>
        <v>R5</v>
      </c>
      <c r="C8" s="99">
        <v>1</v>
      </c>
      <c r="D8" s="151" t="s">
        <v>38558</v>
      </c>
      <c r="E8" s="99" t="s">
        <v>39106</v>
      </c>
      <c r="F8" s="152">
        <v>46004.466053240743</v>
      </c>
      <c r="G8" s="153">
        <f t="shared" ref="G8:G50" ca="1" si="3">IFERROR(NOW()-F8,"")</f>
        <v>3.3183564810315147E-2</v>
      </c>
      <c r="H8" s="152">
        <v>46004.460497685184</v>
      </c>
      <c r="I8" s="37" t="str">
        <f>IFERROR(VLOOKUP(D8,[1]DB!A:F,6,0),"")</f>
        <v>SCECO</v>
      </c>
      <c r="J8" s="37" t="str">
        <f>IFERROR(VLOOKUP(D8,[1]DB!A:G,7,0),"")</f>
        <v>Haj Removal</v>
      </c>
      <c r="K8" s="151" t="s">
        <v>39149</v>
      </c>
      <c r="L8" s="151" t="str">
        <f>IFERROR(VLOOKUP(D8,[1]DB!A:I,9,0),"")</f>
        <v>Latis</v>
      </c>
      <c r="M8" s="151"/>
    </row>
    <row r="9" spans="1:13">
      <c r="A9" s="151" t="s">
        <v>39150</v>
      </c>
      <c r="B9" s="37" t="str">
        <f>IFERROR(VLOOKUP(D9,[1]DB!A:K,11,0),"")</f>
        <v>R5</v>
      </c>
      <c r="C9" s="99">
        <v>1</v>
      </c>
      <c r="D9" s="151" t="s">
        <v>35228</v>
      </c>
      <c r="E9" s="99" t="s">
        <v>39106</v>
      </c>
      <c r="F9" s="152">
        <v>46004.472986111112</v>
      </c>
      <c r="G9" s="153">
        <f t="shared" ca="1" si="3"/>
        <v>2.6250694441841915E-2</v>
      </c>
      <c r="H9" s="152">
        <v>46004.466736111113</v>
      </c>
      <c r="I9" s="37" t="str">
        <f>IFERROR(VLOOKUP(D9,[1]DB!A:F,6,0),"")</f>
        <v>Generator-SG</v>
      </c>
      <c r="J9" s="37" t="str">
        <f>IFERROR(VLOOKUP(D9,[1]DB!A:G,7,0),"")</f>
        <v>Dead</v>
      </c>
      <c r="K9" s="151" t="s">
        <v>39151</v>
      </c>
      <c r="L9" s="151" t="str">
        <f>IFERROR(VLOOKUP(D9,[1]DB!A:I,9,0),"")</f>
        <v>Latis</v>
      </c>
      <c r="M9" s="151"/>
    </row>
    <row r="10" spans="1:13">
      <c r="A10" s="151" t="s">
        <v>39152</v>
      </c>
      <c r="B10" s="37" t="str">
        <f>IFERROR(VLOOKUP(D10,[1]DB!A:K,11,0),"")</f>
        <v>R5</v>
      </c>
      <c r="C10" s="151">
        <v>4</v>
      </c>
      <c r="D10" s="102" t="s">
        <v>38218</v>
      </c>
      <c r="E10" s="99" t="s">
        <v>39106</v>
      </c>
      <c r="F10" s="152">
        <v>46004.477141203701</v>
      </c>
      <c r="G10" s="153">
        <f t="shared" ca="1" si="3"/>
        <v>2.2095601852925029E-2</v>
      </c>
      <c r="H10" s="152">
        <v>46004.466724537036</v>
      </c>
      <c r="I10" s="37" t="str">
        <f>IFERROR(VLOOKUP(D10,[1]DB!A:F,6,0),"")</f>
        <v>SCECO</v>
      </c>
      <c r="J10" s="37" t="str">
        <f>IFERROR(VLOOKUP(D10,[1]DB!A:G,7,0),"")</f>
        <v>Haj Removal</v>
      </c>
      <c r="K10" s="151" t="s">
        <v>39153</v>
      </c>
      <c r="L10" s="151" t="str">
        <f>IFERROR(VLOOKUP(D10,[1]DB!A:I,9,0),"")</f>
        <v>Latis</v>
      </c>
      <c r="M10" s="151"/>
    </row>
    <row r="11" spans="1:13">
      <c r="A11" s="151"/>
      <c r="B11" s="151" t="str">
        <f>IFERROR(VLOOKUP(D11,[1]DB!A:K,11,0),"")</f>
        <v/>
      </c>
      <c r="C11" s="151"/>
      <c r="D11" s="151"/>
      <c r="E11" s="151"/>
      <c r="F11" s="152"/>
      <c r="G11" s="153">
        <f t="shared" ca="1" si="3"/>
        <v>46004.499236805554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46004.499236805554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46004.499236805554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46004.499236805554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46004.499236805554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46004.499236805554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46004.499236805554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46004.499236805554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46004.499236805554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46004.499236805554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46004.499236805554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46004.499236805554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46004.499236805554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46004.499236805554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46004.499236805554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46004.499236805554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46004.499236805554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46004.499236805554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46004.499236805554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46004.499236805554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46004.499236805554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46004.499236805554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46004.499236805554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46004.499236805554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46004.499236805554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46004.499236805554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46004.499236805554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46004.499236805554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46004.499236805554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46004.499236805554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46004.499236805554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46004.499236805554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46004.499236805554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46004.499236805554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46004.499236805554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46004.499236805554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46004.499236805554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46004.499236805554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46004.499236805554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46004.499236805554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ref="G51:G57" ca="1" si="4">IFERROR(NOW()-F51,"")</f>
        <v>46004.499236805554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46004.499236805554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46004.499236805554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46004.499236805554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46004.499236805554</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46004.499236805554</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46004.499236805554</v>
      </c>
      <c r="H57" s="152"/>
      <c r="I57" s="151" t="str">
        <f>IFERROR(VLOOKUP(D57,[1]DB!A:F,6,0),"")</f>
        <v/>
      </c>
      <c r="J57" s="151" t="str">
        <f>IFERROR(VLOOKUP(D57,[1]DB!A:G,7,0),"")</f>
        <v/>
      </c>
      <c r="K57" s="151"/>
      <c r="L57" s="151" t="str">
        <f>IFERROR(VLOOKUP(D57,[1]DB!A:I,9,0),"")</f>
        <v/>
      </c>
      <c r="M57" s="151"/>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0"/>
  <sheetViews>
    <sheetView tabSelected="1" workbookViewId="0">
      <selection activeCell="H7" sqref="H7"/>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39154</v>
      </c>
      <c r="B2" s="157" t="s">
        <v>5400</v>
      </c>
      <c r="C2" s="158">
        <v>1</v>
      </c>
      <c r="D2" s="157" t="s">
        <v>30983</v>
      </c>
      <c r="E2" s="159" t="s">
        <v>39106</v>
      </c>
      <c r="F2" s="160">
        <v>46004.146354166667</v>
      </c>
      <c r="G2" s="161">
        <v>0.20978009259259259</v>
      </c>
      <c r="H2" s="160">
        <v>46004.234780092593</v>
      </c>
      <c r="I2" s="157" t="s">
        <v>22</v>
      </c>
      <c r="J2" s="157" t="s">
        <v>65</v>
      </c>
      <c r="K2" s="162" t="s">
        <v>39155</v>
      </c>
      <c r="L2" s="163" t="s">
        <v>8215</v>
      </c>
    </row>
    <row r="3" spans="1:16382" ht="31.5" customHeight="1">
      <c r="A3" s="113" t="s">
        <v>39156</v>
      </c>
      <c r="B3" s="114" t="str">
        <f>IFERROR(VLOOKUP(D3,DB!A:K,11,0),"")</f>
        <v>R6</v>
      </c>
      <c r="C3" s="115">
        <v>1</v>
      </c>
      <c r="D3" s="114" t="s">
        <v>34924</v>
      </c>
      <c r="E3" s="136" t="s">
        <v>39106</v>
      </c>
      <c r="F3" s="116">
        <v>46004.33121527778</v>
      </c>
      <c r="G3" s="72">
        <f ca="1">IFERROR(NOW()-F3,"-")</f>
        <v>0.16802152777381707</v>
      </c>
      <c r="H3" s="116">
        <v>46004.331180555557</v>
      </c>
      <c r="I3" s="114" t="str">
        <f>IFERROR(VLOOKUP(D3,DB!A:F,6,0),"")</f>
        <v>SCECO</v>
      </c>
      <c r="J3" s="114" t="str">
        <f>IFERROR(VLOOKUP(D3,DB!A:G,7,0),"")</f>
        <v>In progress</v>
      </c>
      <c r="K3" s="117" t="s">
        <v>39157</v>
      </c>
      <c r="L3" s="131" t="str">
        <f>IFERROR(VLOOKUP(D3,DB!A:I,9,0),"")</f>
        <v>Latis</v>
      </c>
    </row>
    <row r="4" spans="1:16382" ht="31.5" customHeight="1">
      <c r="A4" s="113" t="s">
        <v>39158</v>
      </c>
      <c r="B4" s="114" t="str">
        <f>IFERROR(VLOOKUP(D4,DB!A:K,11,0),"")</f>
        <v>R6</v>
      </c>
      <c r="C4" s="115">
        <v>1</v>
      </c>
      <c r="D4" s="114" t="s">
        <v>33803</v>
      </c>
      <c r="E4" s="136" t="s">
        <v>39106</v>
      </c>
      <c r="F4" s="116">
        <v>46004.492928240739</v>
      </c>
      <c r="G4" s="72">
        <f t="shared" ref="G4:G38" ca="1" si="0">IFERROR(NOW()-F4,"-")</f>
        <v>6.3085648143896833E-3</v>
      </c>
      <c r="H4" s="116">
        <v>46004.268090277779</v>
      </c>
      <c r="I4" s="114" t="str">
        <f>IFERROR(VLOOKUP(D4,DB!A:F,6,0),"")</f>
        <v>Generator-SG</v>
      </c>
      <c r="J4" s="114" t="str">
        <f>IFERROR(VLOOKUP(D4,DB!A:G,7,0),"")</f>
        <v>Dead</v>
      </c>
      <c r="K4" s="117"/>
      <c r="L4" s="131" t="str">
        <f>IFERROR(VLOOKUP(D4,DB!A:I,9,0),"")</f>
        <v>Latis</v>
      </c>
    </row>
    <row r="5" spans="1:16382" ht="31.5" customHeight="1">
      <c r="A5" s="113"/>
      <c r="B5" s="114" t="str">
        <f>IFERROR(VLOOKUP(D5,DB!A:K,11,0),"")</f>
        <v/>
      </c>
      <c r="C5" s="115"/>
      <c r="D5" s="114"/>
      <c r="E5" s="136"/>
      <c r="F5" s="116"/>
      <c r="G5" s="72">
        <f t="shared" ca="1" si="0"/>
        <v>46004.499236805554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46004.499236805554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46004.499236805554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46004.499236805554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46004.499236805554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46004.499236805554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46004.499236805554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46004.499236805554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46004.499236805554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46004.499236805554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46004.499236805554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46004.499236805554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46004.499236805554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46004.499236805554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46004.499236805554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46004.499236805554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46004.499236805554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46004.499236805554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46004.499236805554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46004.499236805554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46004.499236805554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46004.499236805554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46004.499236805554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46004.499236805554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46004.499236805554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46004.499236805554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46004.499236805554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46004.499236805554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46004.499236805554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46004.499236805554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46004.499236805554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46004.499236805554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46004.499236805554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46004.499236805554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ref="G39:G102" ca="1" si="1">IFERROR(NOW()-F39,"-")</f>
        <v>46004.499236805554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46004.499236805554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46004.499236805554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46004.499236805554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46004.499236805554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46004.499236805554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46004.499236805554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46004.499236805554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46004.499236805554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46004.499236805554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46004.499236805554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46004.499236805554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46004.499236805554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46004.499236805554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46004.499236805554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46004.499236805554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46004.499236805554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46004.499236805554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46004.499236805554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46004.499236805554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46004.499236805554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46004.499236805554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46004.499236805554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46004.499236805554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46004.499236805554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46004.499236805554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46004.499236805554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46004.499236805554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46004.499236805554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46004.499236805554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46004.499236805554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46004.499236805554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46004.499236805554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46004.499236805554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46004.499236805554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46004.499236805554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46004.499236805554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46004.499236805554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46004.499236805554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46004.499236805554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46004.499236805554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46004.499236805554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46004.499236805554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46004.499236805554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46004.499236805554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46004.499236805554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46004.499236805554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46004.499236805554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46004.499236805554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46004.499236805554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46004.499236805554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46004.499236805554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46004.499236805554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46004.499236805554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46004.499236805554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46004.499236805554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46004.499236805554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46004.499236805554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46004.499236805554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46004.499236805554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46004.499236805554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46004.499236805554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46004.499236805554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46004.499236805554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ref="G103:G166" ca="1" si="2">IFERROR(NOW()-F103,"-")</f>
        <v>46004.499236805554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46004.499236805554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46004.499236805554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46004.499236805554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46004.499236805554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46004.499236805554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46004.499236805554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46004.499236805554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46004.499236805554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46004.499236805554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46004.499236805554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46004.499236805554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46004.499236805554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46004.499236805554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46004.499236805554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46004.499236805554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46004.499236805554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46004.499236805554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46004.499236805554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46004.499236805554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46004.499236805554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46004.499236805554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46004.499236805554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46004.499236805554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46004.499236805554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46004.499236805554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46004.499236805554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46004.499236805554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46004.499236805554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46004.499236805554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46004.499236805554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46004.499236805554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46004.499236805554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46004.499236805554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46004.499236805554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46004.499236805554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46004.499236805554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46004.499236805554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46004.499236805554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46004.499236805554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46004.499236805554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46004.499236805554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46004.499236805554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46004.499236805554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46004.499236805554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46004.499236805554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46004.499236805554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46004.499236805554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46004.499236805554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46004.499236805554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46004.499236805554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46004.499236805554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46004.499236805554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46004.499236805554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46004.499236805554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46004.499236805554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46004.499236805554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46004.499236805554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46004.499236805554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46004.499236805554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46004.499236805554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46004.499236805554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46004.499236805554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46004.499236805554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ref="G167:G230" ca="1" si="3">IFERROR(NOW()-F167,"-")</f>
        <v>46004.499236805554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46004.499236805554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46004.499236805554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46004.499236805554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46004.499236805554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46004.499236805554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46004.499236805554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46004.499236805554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46004.499236805554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46004.499236805554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46004.499236805554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46004.499236805554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46004.499236805554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46004.499236805554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46004.499236805554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46004.499236805554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46004.499236805554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46004.499236805554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46004.499236805554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46004.499236805554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46004.499236805554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46004.499236805554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46004.499236805554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46004.499236805554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46004.499236805554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46004.499236805554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46004.499236805554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46004.499236805554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46004.499236805554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46004.499236805554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46004.499236805554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46004.499236805554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46004.499236805554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46004.499236805554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46004.499236805554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46004.499236805554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46004.499236805554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46004.499236805554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46004.499236805554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46004.499236805554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46004.499236805554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46004.499236805554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46004.499236805554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46004.499236805554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46004.499236805554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46004.499236805554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46004.499236805554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46004.499236805554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46004.499236805554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46004.499236805554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46004.499236805554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46004.499236805554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46004.499236805554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46004.499236805554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46004.499236805554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46004.499236805554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46004.499236805554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46004.499236805554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46004.499236805554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46004.499236805554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46004.499236805554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46004.499236805554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46004.499236805554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46004.499236805554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ref="G231:G294" ca="1" si="4">IFERROR(NOW()-F231,"-")</f>
        <v>46004.499236805554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46004.499236805554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46004.499236805554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46004.499236805554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46004.499236805554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46004.499236805554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46004.499236805554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46004.499236805554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46004.499236805554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46004.499236805554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46004.499236805554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46004.499236805554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46004.499236805554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46004.499236805554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46004.499236805554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46004.499236805554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46004.499236805554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46004.499236805554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46004.499236805554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46004.499236805554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46004.499236805554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46004.499236805554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46004.499236805554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46004.499236805554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46004.499236805554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46004.499236805554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46004.499236805554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46004.499236805554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46004.499236805554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46004.499236805554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46004.499236805554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46004.499236805554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46004.499236805554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46004.499236805554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46004.499236805554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46004.499236805554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46004.499236805554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46004.499236805554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46004.499236805554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46004.499236805554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46004.499236805554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46004.499236805554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46004.499236805554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46004.499236805554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46004.499236805554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46004.499236805554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46004.499236805554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46004.499236805554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46004.499236805554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46004.499236805554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46004.499236805554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46004.499236805554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46004.499236805554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46004.499236805554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46004.499236805554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46004.499236805554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46004.499236805554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46004.499236805554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46004.499236805554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46004.499236805554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46004.499236805554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46004.499236805554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46004.499236805554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46004.499236805554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ref="G295:G358" ca="1" si="5">IFERROR(NOW()-F295,"-")</f>
        <v>46004.499236805554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46004.499236805554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46004.499236805554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46004.499236805554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46004.499236805554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46004.499236805554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46004.499236805554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46004.499236805554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46004.499236805554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46004.499236805554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46004.499236805554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46004.499236805554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46004.499236805554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46004.499236805554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46004.499236805554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46004.499236805554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46004.499236805554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46004.499236805554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46004.499236805554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46004.499236805554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46004.499236805554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46004.499236805554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46004.499236805554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46004.499236805554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46004.499236805554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46004.499236805554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46004.499236805554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46004.499236805554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46004.499236805554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46004.499236805554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46004.499236805554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46004.499236805554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46004.499236805554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46004.499236805554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46004.499236805554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46004.499236805554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46004.499236805554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46004.499236805554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46004.499236805554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46004.499236805554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46004.499236805554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46004.499236805554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46004.499236805554</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46004.499236805554</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46004.499236805554</v>
      </c>
      <c r="H339" s="116"/>
      <c r="I339" s="114" t="str">
        <f>IFERROR(VLOOKUP(D339,DB!A:F,6,0),"")</f>
        <v/>
      </c>
      <c r="J339" s="114" t="str">
        <f>IFERROR(VLOOKUP(D339,DB!A:G,7,0),"")</f>
        <v/>
      </c>
      <c r="K339" s="117"/>
      <c r="L339" s="131" t="str">
        <f>IFERROR(VLOOKUP(D339,DB!A:I,9,0),"")</f>
        <v/>
      </c>
    </row>
    <row r="340" spans="1:12" ht="31.5" customHeight="1">
      <c r="A340" s="137"/>
      <c r="B340" s="138" t="str">
        <f>IFERROR(VLOOKUP(D340,DB!A:K,11,0),"")</f>
        <v/>
      </c>
      <c r="C340" s="139"/>
      <c r="D340" s="138"/>
      <c r="E340" s="136"/>
      <c r="F340" s="140"/>
      <c r="G340" s="141">
        <f t="shared" ca="1" si="5"/>
        <v>46004.499236805554</v>
      </c>
      <c r="H340" s="140"/>
      <c r="I340" s="138" t="str">
        <f>IFERROR(VLOOKUP(D340,DB!A:F,6,0),"")</f>
        <v/>
      </c>
      <c r="J340" s="138" t="str">
        <f>IFERROR(VLOOKUP(D340,DB!A:G,7,0),"")</f>
        <v/>
      </c>
      <c r="K340" s="142"/>
      <c r="L340" s="143" t="str">
        <f>IFERROR(VLOOKUP(D340,DB!A:I,9,0),"")</f>
        <v/>
      </c>
    </row>
  </sheetData>
  <dataValidations count="2">
    <dataValidation allowBlank="1" showInputMessage="1" showErrorMessage="1" sqref="E1" xr:uid="{9E1BC488-8814-4F8A-8DBE-742B3278AB71}"/>
    <dataValidation type="list" allowBlank="1" showInputMessage="1" showErrorMessage="1" sqref="E3 E3:E3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2025-12-13T09:01:29Z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