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74" documentId="120_S{2AC9BD13-BADA-5192-A53E-5A8FF88502F6}" xr6:coauthVersionLast="47" xr6:coauthVersionMax="47" xr10:uidLastSave="{2E88D62A-2B9C-4635-95F9-851147E750A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<sst xmlns="http://schemas.openxmlformats.org/spreadsheetml/2006/main" count="180295" uniqueCount="39132">
  <si>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</si>
  <si>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</si>
  <si>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</si>
  <si>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</si>
  <si>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</si>
  <si>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</si>
  <si>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</si>
  <si>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</si>
  <si>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</si>
  <si>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</si>
  <si>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</si>
  <si>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</si>
  <si>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</si>
  <si>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</si>
  <si>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</si>
  <si>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</si>
  <si>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</si>
  <si>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</si>
  <si>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</si>
  <si>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</si>
  <si>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</si>
  <si>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</si>
  <si>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</si>
  <si>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</si>
  <si>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</si>
  <si>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</si>
  <si>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</si>
  <si>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</si>
  <si>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</si>
  <si>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</si>
  <si>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</si>
  <si>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</si>
  <si>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</si>
  <si>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</si>
  <si>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</si>
  <si>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</si>
  <si>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</si>
  <si>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</si>
  <si>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</si>
  <si>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</si>
  <si>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</si>
  <si>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</si>
  <si>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</si>
  <si>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</si>
  <si>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</si>
  <si>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</si>
  <si>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</si>
  <si>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</si>
  <si>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</si>
  <si>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</si>
  <si>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</si>
  <si>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</si>
  <si>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</si>
  <si>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</si>
  <si>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</si>
  <si>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</si>
  <si>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</si>
  <si>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</si>
  <si>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</si>
  <si>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</si>
  <si>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</si>
  <si>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</si>
  <si>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</si>
  <si>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</si>
  <si>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</si>
  <si>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</si>
  <si>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</si>
  <si>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</si>
  <si>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</si>
  <si>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</si>
  <si>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</si>
  <si>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</si>
  <si>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</si>
  <si>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</si>
  <si>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</si>
  <si>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</si>
  <si>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</si>
  <si>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</si>
  <si>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</si>
  <si>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</si>
  <si>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</si>
  <si>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</si>
  <si>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</si>
  <si>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</si>
  <si>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</si>
  <si>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</si>
  <si>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</si>
  <si>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</si>
  <si>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</si>
  <si>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</si>
  <si>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</si>
  <si>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</si>
  <si>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</si>
  <si>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</si>
  <si>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</si>
  <si>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</si>
  <si>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</si>
  <si>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</si>
  <si>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</si>
  <si>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</si>
  <si>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</si>
  <si>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</si>
  <si>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</si>
  <si>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</si>
  <si>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</si>
  <si>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</si>
  <si>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</si>
  <si>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</si>
  <si>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</si>
  <si>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</si>
  <si>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</si>
  <si>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</si>
  <si>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</si>
  <si>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</si>
  <si>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</si>
  <si>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</si>
  <si>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</si>
  <si>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</si>
  <si>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</si>
  <si>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</si>
  <si>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</si>
  <si>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</si>
  <si>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</si>
  <si>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</si>
  <si>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</si>
  <si>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</si>
  <si>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</si>
  <si>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</si>
  <si>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</si>
  <si>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</si>
  <si>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</si>
  <si>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</si>
  <si>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</si>
  <si>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</si>
  <si>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</si>
  <si>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</si>
  <si>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</si>
  <si>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</si>
  <si>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</si>
  <si>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</si>
  <si>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</si>
  <si>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</si>
  <si>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</si>
  <si>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</si>
  <si>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</si>
  <si>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</si>
  <si>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</si>
  <si>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</si>
  <si>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</si>
  <si>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</si>
  <si>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</si>
  <si>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</si>
  <si>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</si>
  <si>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</si>
  <si>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</si>
  <si>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</si>
  <si>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</si>
  <si>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</si>
  <si>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</si>
  <si>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</si>
  <si>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</si>
  <si>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</si>
  <si>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</si>
  <si>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</si>
  <si>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</si>
  <si>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</si>
  <si>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</si>
  <si>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</si>
  <si>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</si>
  <si>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</si>
  <si>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</si>
  <si>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</si>
  <si>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</si>
  <si>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</si>
  <si>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</si>
  <si>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</si>
  <si>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</si>
  <si>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</si>
  <si>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</si>
  <si>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</si>
  <si>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</si>
  <si>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</si>
  <si>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</si>
  <si>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</si>
  <si>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</si>
  <si>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</si>
  <si>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</si>
  <si>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</si>
  <si>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</si>
  <si>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</si>
  <si>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</si>
  <si>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</si>
  <si>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</si>
  <si>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</si>
  <si>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</si>
  <si>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</si>
  <si>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</si>
  <si>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</si>
  <si>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</si>
  <si>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</si>
  <si>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</si>
  <si>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</si>
  <si>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</si>
  <si>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</si>
  <si>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</si>
  <si>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</si>
  <si>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</si>
  <si>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</si>
  <si>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</si>
  <si>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</si>
  <si>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</si>
  <si>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</si>
  <si>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</si>
  <si>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</si>
  <si>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</si>
  <si>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</si>
  <si>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</si>
  <si>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</si>
  <si>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</si>
  <si>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</si>
  <si>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</si>
  <si>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</si>
  <si>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</si>
  <si>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</si>
  <si>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</si>
  <si>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</si>
  <si>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</si>
  <si>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</si>
  <si>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</si>
  <si>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</si>
  <si>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</si>
  <si>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</si>
  <si>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</si>
  <si>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</si>
  <si>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</si>
  <si>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</si>
  <si>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</si>
  <si>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</si>
  <si>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</si>
  <si>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</si>
  <si>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</si>
  <si>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</si>
  <si>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</si>
  <si>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</si>
  <si>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</si>
  <si>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</si>
  <si>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</si>
  <si>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</si>
  <si>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</si>
  <si>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</si>
  <si>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</si>
  <si>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</si>
  <si>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</si>
  <si>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</si>
  <si>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</si>
  <si>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</si>
  <si>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</si>
  <si>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</si>
  <si>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</si>
  <si>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</si>
  <si>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</si>
  <si>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</si>
  <si>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</si>
  <si>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</si>
  <si>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</si>
  <si>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</si>
  <si>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</si>
  <si>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</si>
  <si>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</si>
  <si>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</si>
  <si>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</si>
  <si>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</si>
  <si>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</si>
  <si>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</si>
  <si>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</si>
  <si>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</si>
  <si>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</si>
  <si>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</si>
  <si>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</si>
  <si>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</si>
  <si>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</si>
  <si>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</si>
  <si>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</si>
  <si>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</si>
  <si>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</si>
  <si>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</si>
  <si>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</si>
  <si>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</si>
  <si>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</si>
  <si>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</si>
  <si>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</si>
  <si>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</si>
  <si>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</si>
  <si>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</si>
  <si>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</si>
  <si>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</si>
  <si>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</si>
  <si>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</si>
  <si>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</si>
  <si>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</si>
  <si>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</si>
  <si>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</si>
  <si>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</si>
  <si>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</si>
  <si>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</si>
  <si>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</si>
  <si>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</si>
  <si>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</si>
  <si>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</si>
  <si>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</si>
  <si>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</si>
  <si>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</si>
  <si>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</si>
  <si>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</si>
  <si>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</si>
  <si>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</si>
  <si>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</si>
  <si>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</si>
  <si>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</si>
  <si>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</si>
  <si>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</si>
  <si>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</si>
  <si>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</si>
  <si>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</si>
  <si>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</si>
  <si>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</si>
  <si>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</si>
  <si>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</si>
  <si>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</si>
  <si>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</si>
  <si>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</si>
  <si>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</si>
  <si>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</si>
  <si>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</si>
  <si>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</si>
  <si>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</si>
  <si>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</si>
  <si>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</si>
  <si>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</si>
  <si>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</si>
  <si>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</si>
  <si>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</si>
  <si>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</si>
  <si>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</si>
  <si>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</si>
  <si>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</si>
  <si>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</si>
  <si>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</si>
  <si>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</si>
  <si>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</si>
  <si>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</si>
  <si>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</si>
  <si>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</si>
  <si>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</si>
  <si>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</si>
  <si>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</si>
  <si>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</si>
  <si>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</si>
  <si>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</si>
  <si>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</si>
  <si>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</si>
  <si>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</si>
  <si>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</si>
  <si>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</si>
  <si>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</si>
  <si>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</si>
  <si>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</si>
  <si>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</si>
  <si>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</si>
  <si>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</si>
  <si>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</si>
  <si>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</si>
  <si>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</si>
  <si>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</si>
  <si>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</si>
  <si>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</si>
  <si>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</si>
  <si>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</si>
  <si>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</si>
  <si>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</si>
  <si>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</si>
  <si>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</si>
  <si>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</si>
  <si>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</si>
  <si>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</si>
  <si>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</si>
  <si>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</si>
  <si>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</si>
  <si>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</si>
  <si>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</si>
  <si>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</si>
  <si>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</si>
  <si>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</si>
  <si>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</si>
  <si>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</si>
  <si>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</si>
  <si>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</si>
  <si>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</si>
  <si>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</si>
  <si>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</si>
  <si>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</si>
  <si>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</si>
  <si>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</si>
  <si>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</si>
  <si>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</si>
  <si>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</si>
  <si>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</si>
  <si>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</si>
  <si>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</si>
  <si>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</si>
  <si>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</si>
  <si>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</si>
  <si>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</si>
  <si>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</si>
  <si>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</si>
  <si>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</si>
  <si>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</si>
  <si>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</si>
  <si>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</si>
  <si>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</si>
  <si>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</si>
  <si>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</si>
  <si>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</si>
  <si>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</si>
  <si>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</si>
  <si>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</si>
  <si>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</si>
  <si>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</si>
  <si>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</si>
  <si>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</si>
  <si>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</si>
  <si>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</si>
  <si>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</si>
  <si>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</si>
  <si>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</si>
  <si>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</si>
  <si>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</si>
  <si>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</si>
  <si>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</si>
  <si>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</si>
  <si>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</si>
  <si>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</si>
  <si>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</si>
  <si>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</si>
  <si>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</si>
  <si>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</si>
  <si>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</si>
  <si>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</si>
  <si>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</si>
  <si>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</si>
  <si>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</si>
  <si>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</si>
  <si>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</si>
  <si>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</si>
  <si>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</si>
  <si>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</si>
  <si>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</si>
  <si>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</si>
  <si>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</si>
  <si>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</si>
  <si>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</si>
  <si>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</si>
  <si>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</si>
  <si>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</si>
  <si>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</si>
  <si>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</si>
  <si>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</si>
  <si>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</si>
  <si>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</si>
  <si>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</si>
  <si>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</si>
  <si>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</si>
  <si>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</si>
  <si>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</si>
  <si>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</si>
  <si>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</si>
  <si>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</si>
  <si>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</si>
  <si>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</si>
  <si>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</si>
  <si>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</si>
  <si>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</si>
  <si>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</si>
  <si>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</si>
  <si>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</si>
  <si>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</si>
  <si>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</si>
  <si>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</si>
  <si>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</si>
  <si>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</si>
  <si>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</si>
  <si>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</si>
  <si>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</si>
  <si>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</si>
  <si>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</si>
  <si>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</si>
  <si>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</si>
  <si>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</si>
  <si>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</si>
  <si>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</si>
  <si>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</si>
  <si>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</si>
  <si>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</si>
  <si>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</si>
  <si>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</si>
  <si>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</si>
  <si>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</si>
  <si>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</si>
  <si>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</si>
  <si>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</si>
  <si>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</si>
  <si>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</si>
  <si>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</si>
  <si>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</si>
  <si>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</si>
  <si>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</si>
  <si>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</si>
  <si>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</si>
  <si>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</si>
  <si>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</si>
  <si>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</si>
  <si>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</si>
  <si>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</si>
  <si>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</si>
  <si>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</si>
  <si>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</si>
  <si>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</si>
  <si>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</si>
  <si>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</si>
  <si>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</si>
  <si>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</si>
  <si>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</si>
  <si>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</si>
  <si>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</si>
  <si>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</si>
  <si>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</si>
  <si>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</si>
  <si>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</si>
  <si>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</si>
  <si>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</si>
  <si>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</si>
  <si>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</si>
  <si>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</si>
  <si>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</si>
  <si>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</si>
  <si>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</si>
  <si>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</si>
  <si>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</si>
  <si>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</si>
  <si>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</si>
  <si>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</si>
  <si>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</si>
  <si>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</si>
  <si>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</si>
  <si>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</si>
  <si>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</si>
  <si>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</si>
  <si>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</si>
  <si>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</si>
  <si>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</si>
  <si>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</si>
  <si>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</si>
  <si>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</si>
  <si>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</si>
  <si>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</si>
  <si>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</si>
  <si>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</si>
  <si>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</si>
  <si>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</si>
  <si>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</si>
  <si>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</si>
  <si>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</si>
  <si>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</si>
  <si>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</si>
  <si>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</si>
  <si>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</si>
  <si>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</si>
  <si>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</si>
  <si>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</si>
  <si>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</si>
  <si>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</si>
  <si>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</si>
  <si>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</si>
  <si>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</si>
  <si>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</si>
  <si>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</si>
  <si>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</si>
  <si>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</si>
  <si>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</si>
  <si>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</si>
  <si>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</si>
  <si>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</si>
  <si>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</si>
  <si>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</si>
  <si>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</si>
  <si>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</si>
  <si>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</si>
  <si>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</si>
  <si>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</si>
  <si>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</si>
  <si>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</si>
  <si>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</si>
  <si>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</si>
  <si>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</si>
  <si>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</si>
  <si>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</si>
  <si>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</si>
  <si>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</si>
  <si>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</si>
  <si>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</si>
  <si>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</si>
  <si>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</si>
  <si>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</si>
  <si>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</si>
  <si>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</si>
  <si>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</si>
  <si>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</si>
  <si>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</si>
  <si>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</si>
  <si>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</si>
  <si>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</si>
  <si>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</si>
  <si>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</si>
  <si>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</si>
  <si>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</si>
  <si>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</si>
  <si>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</si>
  <si>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</si>
  <si>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</si>
  <si>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</si>
  <si>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</si>
  <si>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</si>
  <si>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</si>
  <si>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</si>
  <si>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</si>
  <si>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</si>
  <si>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</si>
  <si>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</si>
  <si>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</si>
  <si>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</si>
  <si>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</si>
  <si>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</si>
  <si>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</si>
  <si>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</si>
  <si>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</si>
  <si>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</si>
  <si>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</si>
  <si>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</si>
  <si>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</si>
  <si>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</si>
  <si>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</si>
  <si>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</si>
  <si>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</si>
  <si>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</si>
  <si>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</si>
  <si>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</si>
  <si>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</si>
  <si>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</si>
  <si>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</si>
  <si>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</si>
  <si>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</si>
  <si>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</si>
  <si>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</si>
  <si>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</si>
  <si>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</si>
  <si>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</si>
  <si>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</si>
  <si>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</si>
  <si>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</si>
  <si>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</si>
  <si>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</si>
  <si>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</si>
  <si>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</si>
  <si>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</si>
  <si>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</si>
  <si>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</si>
  <si>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</si>
  <si>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</si>
  <si>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</si>
  <si>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</si>
  <si>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</si>
  <si>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</si>
  <si>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</si>
  <si>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</si>
  <si>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</si>
  <si>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</si>
  <si>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</si>
  <si>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</si>
  <si>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</si>
  <si>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</si>
  <si>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</si>
  <si>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</si>
  <si>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</si>
  <si>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</si>
  <si>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</si>
  <si>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</si>
  <si>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</si>
  <si>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</si>
  <si>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</si>
  <si>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</si>
  <si>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</si>
  <si>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</si>
  <si>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</si>
  <si>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</si>
  <si>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</si>
  <si>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</si>
  <si>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</si>
  <si>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</si>
  <si>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</si>
  <si>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</si>
  <si>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</si>
  <si>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</si>
  <si>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</si>
  <si>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</si>
  <si>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</si>
  <si>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</si>
  <si>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</si>
  <si>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</si>
  <si>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</si>
  <si>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</si>
  <si>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</si>
  <si>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</si>
  <si>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</si>
  <si>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</si>
  <si>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</si>
  <si>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</si>
  <si>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</si>
  <si>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</si>
  <si>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</si>
  <si>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</si>
  <si>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</si>
  <si>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</si>
  <si>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</si>
  <si>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</si>
  <si>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</si>
  <si>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</si>
  <si>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</si>
  <si>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</si>
  <si>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</si>
  <si>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</si>
  <si>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</si>
  <si>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</si>
  <si>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</si>
  <si>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</si>
  <si>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</si>
  <si>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</si>
  <si>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</si>
  <si>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</si>
  <si>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</si>
  <si>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</si>
  <si>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</si>
  <si>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</si>
  <si>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</si>
  <si>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</si>
  <si>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</si>
  <si>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</si>
  <si>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</si>
  <si>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</si>
  <si>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</si>
  <si>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</si>
  <si>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</si>
  <si>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</si>
  <si>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</si>
  <si>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</si>
  <si>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</si>
  <si>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</si>
  <si>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</si>
  <si>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</si>
  <si>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</si>
  <si>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</si>
  <si>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</si>
  <si>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</si>
  <si>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</si>
  <si>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</si>
  <si>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</si>
  <si>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</si>
  <si>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</si>
  <si>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</si>
  <si>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</si>
  <si>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</si>
  <si>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</si>
  <si>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</si>
  <si>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</si>
  <si>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</si>
  <si>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</si>
  <si>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</si>
  <si>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</si>
  <si>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</si>
  <si>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</si>
  <si>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</si>
  <si>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</si>
  <si>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</si>
  <si>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</si>
  <si>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</si>
  <si>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</si>
  <si>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</si>
  <si>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</si>
  <si>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</si>
  <si>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</si>
  <si>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</si>
  <si>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</si>
  <si>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</si>
  <si>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</si>
  <si>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</si>
  <si>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</si>
  <si>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</si>
  <si>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</si>
  <si>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</si>
  <si>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</si>
  <si>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</si>
  <si>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</si>
  <si>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</si>
  <si>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</si>
  <si>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</si>
  <si>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</si>
  <si>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</si>
  <si>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</si>
  <si>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</si>
  <si>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</si>
  <si>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</si>
  <si>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</si>
  <si>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</si>
  <si>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</si>
  <si>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</si>
  <si>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</si>
  <si>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</si>
  <si>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</si>
  <si>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</si>
  <si>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</si>
  <si>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</si>
  <si>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</si>
  <si>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</si>
  <si>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</si>
  <si>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</si>
  <si>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</si>
  <si>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</si>
  <si>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</si>
  <si>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</si>
  <si>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</si>
  <si>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</si>
  <si>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</si>
  <si>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</si>
  <si>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</si>
  <si>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</si>
  <si>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</si>
  <si>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</si>
  <si>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</si>
  <si>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</si>
  <si>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</si>
  <si>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</si>
  <si>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</si>
  <si>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</si>
  <si>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</si>
  <si>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</si>
  <si>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</si>
  <si>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</si>
  <si>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</si>
  <si>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</si>
  <si>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</si>
  <si>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</si>
  <si>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</si>
  <si>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</si>
  <si>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</si>
  <si>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</si>
  <si>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</si>
  <si>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</si>
  <si>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</si>
  <si>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</si>
  <si>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</si>
  <si>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</si>
  <si>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</si>
  <si>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</si>
  <si>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</si>
  <si>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</si>
  <si>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</si>
  <si>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</si>
  <si>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</si>
  <si>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</si>
  <si>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</si>
  <si>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</si>
  <si>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</si>
  <si>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</si>
  <si>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</si>
  <si>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</si>
  <si>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</si>
  <si>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</si>
  <si>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</si>
  <si>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</si>
  <si>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</si>
  <si>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</si>
  <si>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</si>
  <si>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</si>
  <si>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</si>
  <si>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</si>
  <si>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</si>
  <si>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</si>
  <si>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</si>
  <si>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</si>
  <si>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</si>
  <si>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</si>
  <si>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</si>
  <si>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</si>
  <si>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</si>
  <si>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</si>
  <si>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</si>
  <si>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</si>
  <si>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</si>
  <si>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</si>
  <si>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</si>
  <si>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</si>
  <si>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</si>
  <si>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</si>
  <si>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</si>
  <si>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</si>
  <si>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</si>
  <si>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</si>
  <si>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</si>
  <si>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</si>
  <si>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</si>
  <si>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</si>
  <si>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</si>
  <si>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</si>
  <si>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</si>
  <si>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</si>
  <si>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</si>
  <si>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</si>
  <si>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</si>
  <si>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</si>
  <si>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</si>
  <si>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</si>
  <si>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</si>
  <si>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</si>
  <si>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</si>
  <si>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</si>
  <si>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</si>
  <si>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</si>
  <si>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</si>
  <si>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</si>
  <si>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</si>
  <si>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</si>
  <si>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</si>
  <si>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</si>
  <si>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</si>
  <si>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</si>
  <si>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</si>
  <si>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</si>
  <si>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</si>
  <si>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</si>
  <si>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</si>
  <si>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</si>
  <si>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</si>
  <si>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</si>
  <si>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</si>
  <si>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</si>
  <si>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</si>
  <si>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</si>
  <si>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</si>
  <si>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</si>
  <si>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</si>
  <si>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</si>
  <si>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</si>
  <si>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</si>
  <si>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</si>
  <si>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</si>
  <si>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</si>
  <si>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</si>
  <si>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</si>
  <si>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</si>
  <si>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</si>
  <si>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</si>
  <si>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</si>
  <si>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</si>
  <si>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</si>
  <si>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</si>
  <si>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</si>
  <si>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</si>
  <si>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</si>
  <si>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</si>
  <si>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</si>
  <si>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</si>
  <si>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</si>
  <si>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</si>
  <si>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</si>
  <si>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</si>
  <si>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</si>
  <si>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</si>
  <si>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</si>
  <si>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</si>
  <si>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</si>
  <si>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</si>
  <si>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</si>
  <si>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</si>
  <si>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</si>
  <si>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</si>
  <si>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</si>
  <si>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</si>
  <si>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</si>
  <si>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</si>
  <si>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</si>
  <si>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</si>
  <si>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</si>
  <si>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</si>
  <si>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</si>
  <si>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</si>
  <si>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</si>
  <si>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</si>
  <si>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</si>
  <si>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</si>
  <si>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</si>
  <si>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</si>
  <si>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</si>
  <si>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</si>
  <si>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</si>
  <si>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</si>
  <si>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</si>
  <si>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</si>
  <si>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</si>
  <si>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</si>
  <si>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</si>
  <si>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</si>
  <si>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</si>
  <si>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</si>
  <si>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</si>
  <si>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</si>
  <si>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</si>
  <si>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</si>
  <si>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</si>
  <si>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</si>
  <si>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</si>
  <si>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</si>
  <si>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</si>
  <si>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</si>
  <si>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</si>
  <si>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</si>
  <si>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</si>
  <si>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</si>
  <si>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</si>
  <si>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</si>
  <si>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</si>
  <si>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</si>
  <si>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</si>
  <si>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</si>
  <si>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</si>
  <si>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</si>
  <si>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</si>
  <si>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</si>
  <si>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</si>
  <si>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</si>
  <si>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</si>
  <si>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</si>
  <si>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</si>
  <si>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</si>
  <si>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</si>
  <si>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</si>
  <si>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</si>
  <si>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</si>
  <si>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</si>
  <si>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</si>
  <si>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</si>
  <si>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</si>
  <si>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</si>
  <si>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</si>
  <si>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</si>
  <si>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</si>
  <si>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</si>
  <si>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</si>
  <si>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</si>
  <si>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</si>
  <si>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</si>
  <si>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</si>
  <si>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</si>
  <si>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</si>
  <si>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</si>
  <si>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</si>
  <si>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</si>
  <si>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</si>
  <si>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</si>
  <si>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</si>
  <si>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</si>
  <si>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</si>
  <si>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</si>
  <si>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</si>
  <si>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</si>
  <si>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</si>
  <si>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</si>
  <si>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</si>
  <si>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</si>
  <si>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</si>
  <si>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</si>
  <si>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</si>
  <si>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</si>
  <si>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</si>
  <si>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</si>
  <si>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</si>
  <si>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</si>
  <si>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</si>
  <si>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</si>
  <si>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</si>
  <si>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</si>
  <si>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</si>
  <si>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</si>
  <si>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</si>
  <si>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</si>
  <si>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</si>
  <si>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</si>
  <si>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</si>
  <si>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</si>
  <si>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</si>
  <si>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</si>
  <si>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</si>
  <si>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</si>
  <si>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</si>
  <si>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</si>
  <si>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</si>
  <si>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</si>
  <si>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</si>
  <si>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</si>
  <si>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</si>
  <si>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</si>
  <si>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</si>
  <si>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</si>
  <si>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</si>
  <si>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</si>
  <si>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</si>
  <si>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</si>
  <si>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</si>
  <si>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</si>
  <si>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</si>
  <si>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</si>
  <si>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</si>
  <si>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</si>
  <si>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</si>
  <si>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</si>
  <si>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</si>
  <si>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</si>
  <si>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</si>
  <si>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</si>
  <si>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</si>
  <si>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</si>
  <si>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</si>
  <si>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</si>
  <si>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</si>
  <si>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</si>
  <si>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</si>
  <si>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</si>
  <si>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</si>
  <si>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</si>
  <si>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</si>
  <si>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</si>
  <si>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</si>
  <si>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</si>
  <si>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</si>
  <si>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</si>
  <si>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</si>
  <si>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</si>
  <si>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</si>
  <si>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</si>
  <si>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</si>
  <si>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</si>
  <si>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</si>
  <si>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</si>
  <si>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</si>
  <si>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</si>
  <si>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</si>
  <si>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</si>
  <si>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</si>
  <si>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</si>
  <si>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</si>
  <si>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</si>
  <si>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</si>
  <si>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</si>
  <si>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</si>
  <si>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</si>
  <si>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</si>
  <si>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</si>
  <si>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</si>
  <si>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</si>
  <si>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</si>
  <si>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</si>
  <si>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</si>
  <si>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</si>
  <si>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</si>
  <si>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</si>
  <si>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</si>
  <si>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</si>
  <si>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</si>
  <si>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</si>
  <si>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</si>
  <si>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</si>
  <si>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</si>
  <si>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</si>
  <si>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</si>
  <si>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</si>
  <si>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</si>
  <si>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</si>
  <si>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</si>
  <si>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</si>
  <si>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</si>
  <si>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</si>
  <si>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</si>
  <si>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</si>
  <si>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</si>
  <si>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</si>
  <si>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</si>
  <si>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</si>
  <si>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</si>
  <si>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</si>
  <si>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</si>
  <si>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</si>
  <si>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</si>
  <si>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</si>
  <si>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</si>
  <si>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</si>
  <si>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</si>
  <si>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</si>
  <si>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</si>
  <si>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</si>
  <si>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</si>
  <si>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</si>
  <si>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</si>
  <si>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</si>
  <si>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</si>
  <si>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</si>
  <si>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</si>
  <si>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</si>
  <si>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</si>
  <si>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</si>
  <si>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</si>
  <si>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</si>
  <si>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</si>
  <si>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</si>
  <si>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</si>
  <si>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</si>
  <si>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</si>
  <si>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</si>
  <si>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</si>
  <si>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</si>
  <si>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</si>
  <si>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</si>
  <si>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</si>
  <si>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</si>
  <si>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</si>
  <si>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</si>
  <si>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</si>
  <si>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</si>
  <si>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</si>
  <si>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</si>
  <si>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</si>
  <si>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</si>
  <si>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</si>
  <si>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</si>
  <si>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</si>
  <si>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</si>
  <si>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</si>
  <si>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</si>
  <si>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</si>
  <si>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</si>
  <si>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</si>
  <si>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</si>
  <si>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</si>
  <si>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</si>
  <si>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</si>
  <si>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</si>
  <si>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</si>
  <si>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</si>
  <si>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</si>
  <si>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</si>
  <si>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</si>
  <si>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</si>
  <si>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</si>
  <si>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</si>
  <si>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</si>
  <si>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</si>
  <si>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</si>
  <si>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</si>
  <si>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</si>
  <si>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</si>
  <si>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</si>
  <si>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</si>
  <si>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</si>
  <si>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</si>
  <si>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</si>
  <si>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</si>
  <si>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</si>
  <si>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</si>
  <si>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</si>
  <si>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</si>
  <si>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</si>
  <si>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</si>
  <si>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</si>
  <si>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</si>
  <si>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</si>
  <si>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</si>
  <si>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</si>
  <si>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</si>
  <si>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</si>
  <si>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</si>
  <si>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</si>
  <si>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</si>
  <si>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</si>
  <si>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</si>
  <si>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</si>
  <si>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</si>
  <si>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</si>
  <si>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</si>
  <si>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</si>
  <si>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</si>
  <si>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</si>
  <si>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</si>
  <si>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</si>
  <si>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</si>
  <si>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</si>
  <si>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</si>
  <si>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</si>
  <si>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</si>
  <si>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</si>
  <si>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</si>
  <si>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</si>
  <si>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</si>
  <si>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</si>
  <si>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</si>
  <si>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</si>
  <si>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</si>
  <si>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</si>
  <si>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</si>
  <si>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</si>
  <si>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</si>
  <si>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</si>
  <si>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</si>
  <si>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</si>
  <si>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</si>
  <si>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</si>
  <si>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</si>
  <si>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</si>
  <si>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</si>
  <si>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</si>
  <si>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</si>
  <si>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</si>
  <si>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</si>
  <si>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</si>
  <si>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</si>
  <si>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</si>
  <si>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</si>
  <si>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</si>
  <si>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</si>
  <si>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</si>
  <si>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</si>
  <si>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</si>
  <si>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</si>
  <si>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</si>
  <si>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</si>
  <si>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</si>
  <si>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</si>
  <si>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</si>
  <si>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</si>
  <si>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</si>
  <si>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</si>
  <si>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</si>
  <si>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</si>
  <si>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</si>
  <si>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</si>
  <si>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</si>
  <si>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</si>
  <si>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</si>
  <si>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</si>
  <si>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</si>
  <si>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</si>
  <si>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</si>
  <si>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</si>
  <si>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</si>
  <si>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</si>
  <si>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</si>
  <si>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</si>
  <si>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</si>
  <si>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</si>
  <si>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</si>
  <si>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</si>
  <si>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</si>
  <si>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</si>
  <si>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</si>
  <si>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</si>
  <si>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</si>
  <si>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</si>
  <si>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</si>
  <si>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</si>
  <si>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</si>
  <si>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</si>
  <si>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</si>
  <si>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</si>
  <si>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</si>
  <si>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</si>
  <si>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</si>
  <si>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</si>
  <si>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</si>
  <si>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</si>
  <si>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</si>
  <si>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</si>
  <si>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</si>
  <si>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</si>
  <si>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</si>
  <si>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</si>
  <si>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</si>
  <si>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</si>
  <si>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</si>
  <si>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</si>
  <si>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</si>
  <si>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</si>
  <si>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</si>
  <si>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</si>
  <si>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</si>
  <si>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</si>
  <si>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</si>
  <si>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</si>
  <si>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</si>
  <si>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</si>
  <si>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</si>
  <si>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</si>
  <si>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</si>
  <si>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</si>
  <si>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</si>
  <si>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</si>
  <si>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</si>
  <si>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</si>
  <si>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</si>
  <si>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</si>
  <si>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</si>
  <si>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</si>
  <si>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</si>
  <si>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</si>
  <si>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</si>
  <si>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</si>
  <si>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</si>
  <si>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</si>
  <si>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</si>
  <si>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</si>
  <si>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</si>
  <si>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</si>
  <si>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</si>
  <si>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</si>
  <si>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</si>
  <si>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</si>
  <si>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</si>
  <si>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</si>
  <si>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</si>
  <si>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</si>
  <si>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</si>
  <si>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</si>
  <si>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</si>
  <si>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</si>
  <si>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</si>
  <si>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</si>
  <si>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</si>
  <si>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</si>
  <si>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</si>
  <si>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</si>
  <si>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</si>
  <si>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</si>
  <si>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</si>
  <si>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</si>
  <si>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</si>
  <si>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</si>
  <si>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</si>
  <si>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</si>
  <si>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</si>
  <si>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</si>
  <si>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</si>
  <si>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</si>
  <si>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</si>
  <si>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</si>
  <si>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</si>
  <si>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</si>
  <si>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</si>
  <si>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</si>
  <si>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</si>
  <si>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</si>
  <si>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</si>
  <si>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</si>
  <si>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</si>
  <si>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</si>
  <si>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</si>
  <si>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</si>
  <si>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</si>
  <si>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</si>
  <si>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</si>
  <si>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</si>
  <si>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</si>
  <si>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</si>
  <si>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</si>
  <si>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</si>
  <si>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</si>
  <si>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</si>
  <si>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</si>
  <si>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</si>
  <si>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</si>
  <si>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</si>
  <si>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</si>
  <si>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</si>
  <si>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</si>
  <si>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</si>
  <si>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</si>
  <si>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</si>
  <si>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</si>
  <si>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</si>
  <si>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</si>
  <si>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</si>
  <si>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</si>
  <si>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</si>
  <si>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</si>
  <si>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</si>
  <si>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</si>
  <si>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</si>
  <si>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</si>
  <si>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</si>
  <si>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</si>
  <si>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</si>
  <si>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</si>
  <si>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</si>
  <si>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</si>
  <si>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</si>
  <si>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</si>
  <si>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</si>
  <si>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</si>
  <si>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</si>
  <si>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</si>
  <si>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</si>
  <si>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</si>
  <si>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</si>
  <si>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</si>
  <si>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</si>
  <si>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</si>
  <si>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</si>
  <si>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</si>
  <si>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</si>
  <si>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</si>
  <si>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</si>
  <si>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</si>
  <si>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</si>
  <si>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</si>
  <si>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</si>
  <si>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</si>
  <si>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</si>
  <si>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</si>
  <si>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</si>
  <si>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</si>
  <si>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</si>
  <si>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</si>
  <si>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</si>
  <si>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</si>
  <si>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</si>
  <si>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</si>
  <si>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</si>
  <si>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</si>
  <si>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</si>
  <si>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</si>
  <si>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</si>
  <si>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</si>
  <si>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</si>
  <si>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</si>
  <si>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</si>
  <si>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</si>
  <si>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</si>
  <si>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</si>
  <si>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</si>
  <si>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</si>
  <si>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</si>
  <si>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</si>
  <si>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</si>
  <si>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</si>
  <si>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</si>
  <si>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</si>
  <si>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</si>
  <si>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</si>
  <si>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</si>
  <si>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</si>
  <si>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</si>
  <si>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</si>
  <si>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</si>
  <si>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</si>
  <si>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</si>
  <si>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</si>
  <si>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</si>
  <si>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</si>
  <si>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</si>
  <si>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</si>
  <si>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</si>
  <si>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</si>
  <si>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</si>
  <si>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</si>
  <si>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</si>
  <si>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</si>
  <si>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</si>
  <si>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</si>
  <si>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</si>
  <si>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</si>
  <si>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</si>
  <si>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</si>
  <si>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</si>
  <si>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</si>
  <si>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</si>
  <si>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</si>
  <si>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</si>
  <si>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</si>
  <si>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</si>
  <si>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</si>
  <si>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</si>
  <si>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</si>
  <si>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</si>
  <si>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</si>
  <si>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</si>
  <si>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</si>
  <si>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</si>
  <si>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</si>
  <si>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</si>
  <si>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</si>
  <si>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</si>
  <si>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</si>
  <si>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</si>
  <si>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</si>
  <si>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</si>
  <si>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</si>
  <si>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</si>
  <si>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</si>
  <si>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</si>
  <si>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</si>
  <si>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</si>
  <si>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</si>
  <si>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</si>
  <si>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</si>
  <si>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</si>
  <si>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</si>
  <si>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</si>
  <si>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</si>
  <si>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</si>
  <si>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</si>
  <si>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</si>
  <si>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</si>
  <si>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</si>
  <si>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</si>
  <si>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</si>
  <si>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</si>
  <si>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</si>
  <si>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</si>
  <si>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</si>
  <si>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</si>
  <si>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</si>
  <si>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</si>
  <si>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</si>
  <si>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</si>
  <si>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</si>
  <si>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</si>
  <si>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</si>
  <si>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</si>
  <si>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</si>
  <si>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</si>
  <si>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</si>
  <si>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</si>
  <si>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</si>
  <si>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</si>
  <si>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</si>
  <si>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</si>
  <si>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</si>
  <si>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</si>
  <si>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</si>
  <si>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</si>
  <si>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</si>
  <si>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</si>
  <si>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</si>
  <si>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</si>
  <si>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</si>
  <si>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</si>
  <si>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</si>
  <si>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</si>
  <si>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</si>
  <si>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</si>
  <si>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</si>
  <si>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</si>
  <si>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</si>
  <si>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</si>
  <si>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</si>
  <si>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</si>
  <si>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</si>
  <si>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</si>
  <si>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</si>
  <si>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</si>
  <si>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</si>
  <si>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</si>
  <si>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</si>
  <si>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</si>
  <si>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</si>
  <si>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</si>
  <si>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</si>
  <si>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</si>
  <si>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</si>
  <si>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</si>
  <si>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</si>
  <si>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</si>
  <si>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</si>
  <si>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</si>
  <si>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</si>
  <si>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</si>
  <si>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</si>
  <si>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</si>
  <si>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</si>
  <si>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</si>
  <si>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</si>
  <si>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</si>
  <si>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</si>
  <si>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</si>
  <si>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</si>
  <si>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</si>
  <si>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</si>
  <si>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</si>
  <si>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</si>
  <si>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</si>
  <si>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</si>
  <si>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</si>
  <si>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</si>
  <si>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</si>
  <si>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</si>
  <si>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</si>
  <si>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</si>
  <si>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</si>
  <si>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</si>
  <si>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</si>
  <si>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</si>
  <si>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</si>
  <si>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</si>
  <si>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</si>
  <si>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</si>
  <si>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</si>
  <si>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</si>
  <si>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</si>
  <si>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</si>
  <si>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</si>
  <si>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</si>
  <si>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</si>
  <si>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</si>
  <si>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</si>
  <si>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</si>
  <si>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</si>
  <si>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</si>
  <si>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</si>
  <si>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</si>
  <si>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</si>
  <si>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</si>
  <si>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</si>
  <si>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</si>
  <si>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</si>
  <si>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</si>
  <si>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</si>
  <si>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</si>
  <si>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</si>
  <si>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</si>
  <si>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</si>
  <si>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</si>
  <si>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</si>
  <si>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</si>
  <si>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</si>
  <si>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</si>
  <si>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</si>
  <si>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</si>
  <si>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</si>
  <si>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</si>
  <si>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</si>
  <si>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</si>
  <si>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</si>
  <si>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</si>
  <si>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</si>
  <si>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</si>
  <si>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</si>
  <si>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</si>
  <si>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</si>
  <si>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</si>
  <si>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</si>
  <si>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</si>
  <si>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</si>
  <si>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</si>
  <si>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</si>
  <si>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</si>
  <si>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</si>
  <si>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</si>
  <si>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</si>
  <si>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</si>
  <si>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</si>
  <si>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</si>
  <si>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</si>
  <si>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</si>
  <si>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</si>
  <si>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</si>
  <si>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</si>
  <si>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</si>
  <si>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</si>
  <si>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</si>
  <si>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</si>
  <si>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</si>
  <si>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</si>
  <si>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</si>
  <si>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</si>
  <si>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</si>
  <si>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</si>
  <si>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</si>
  <si>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</si>
  <si>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</si>
  <si>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</si>
  <si>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</si>
  <si>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</si>
  <si>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</si>
  <si>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</si>
  <si>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</si>
  <si>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</si>
  <si>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</si>
  <si>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</si>
  <si>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</si>
  <si>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</si>
  <si>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</si>
  <si>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</si>
  <si>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</si>
  <si>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</si>
  <si>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</si>
  <si>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</si>
  <si>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</si>
  <si>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</si>
  <si>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</si>
  <si>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</si>
  <si>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</si>
  <si>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</si>
  <si>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</si>
  <si>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</si>
  <si>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</si>
  <si>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</si>
  <si>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</si>
  <si>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</si>
  <si>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</si>
  <si>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</si>
  <si>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</si>
  <si>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</si>
  <si>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</si>
  <si>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</si>
  <si>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</si>
  <si>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</si>
  <si>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</si>
  <si>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</si>
  <si>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</si>
  <si>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</si>
  <si>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</si>
  <si>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</si>
  <si>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</si>
  <si>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</si>
  <si>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</si>
  <si>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</si>
  <si>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</si>
  <si>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</si>
  <si>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</si>
  <si>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</si>
  <si>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</si>
  <si>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</si>
  <si>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</si>
  <si>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</si>
  <si>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</si>
  <si>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</si>
  <si>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</si>
  <si>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</si>
  <si>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</si>
  <si>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</si>
  <si>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</si>
  <si>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</si>
  <si>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</si>
  <si>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</si>
  <si>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</si>
  <si>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</si>
  <si>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</si>
  <si>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</si>
  <si>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</si>
  <si>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</si>
  <si>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</si>
  <si>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</si>
  <si>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</si>
  <si>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</si>
  <si>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</si>
  <si>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</si>
  <si>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</si>
  <si>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</si>
  <si>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</si>
  <si>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</si>
  <si>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</si>
  <si>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</si>
  <si>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</si>
  <si>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</si>
  <si>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</si>
  <si>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</si>
  <si>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</si>
  <si>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</si>
  <si>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</si>
  <si>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</si>
  <si>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</si>
  <si>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</si>
  <si>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</si>
  <si>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</si>
  <si>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</si>
  <si>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</si>
  <si>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</si>
  <si>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</si>
  <si>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</si>
  <si>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</si>
  <si>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</si>
  <si>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</si>
  <si>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</si>
  <si>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</si>
  <si>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</si>
  <si>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</si>
  <si>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</si>
  <si>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</si>
  <si>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</si>
  <si>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</si>
  <si>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</si>
  <si>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</si>
  <si>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</si>
  <si>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</si>
  <si>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</si>
  <si>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</si>
  <si>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</si>
  <si>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</si>
  <si>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</si>
  <si>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</si>
  <si>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</si>
  <si>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</si>
  <si>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</si>
  <si>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</si>
  <si>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</si>
  <si>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</si>
  <si>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</si>
  <si>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</si>
  <si>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</si>
  <si>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</si>
  <si>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</si>
  <si>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</si>
  <si>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</si>
  <si>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</si>
  <si>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</si>
  <si>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</si>
  <si>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</si>
  <si>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</si>
  <si>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</si>
  <si>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</si>
  <si>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</si>
  <si>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</si>
  <si>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</si>
  <si>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</si>
  <si>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</si>
  <si>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</si>
  <si>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</si>
  <si>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</si>
  <si>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</si>
  <si>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</si>
  <si>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</si>
  <si>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</si>
  <si>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</si>
  <si>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</si>
  <si>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</si>
  <si>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</si>
  <si>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</si>
  <si>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</si>
  <si>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</si>
  <si>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</si>
  <si>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</si>
  <si>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</si>
  <si>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</si>
  <si>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</si>
  <si>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</si>
  <si>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</si>
  <si>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</si>
  <si>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</si>
  <si>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</si>
  <si>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</si>
  <si>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</si>
  <si>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</si>
  <si>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</si>
  <si>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</si>
  <si>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</si>
  <si>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</si>
  <si>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</si>
  <si>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</si>
  <si>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</si>
  <si>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</si>
  <si>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</si>
  <si>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</si>
  <si>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</si>
  <si>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</si>
  <si>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</si>
  <si>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</si>
  <si>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</si>
  <si>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</si>
  <si>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</si>
  <si>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</si>
  <si>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</si>
  <si>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</si>
  <si>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</si>
  <si>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</si>
  <si>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</si>
  <si>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</si>
  <si>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</si>
  <si>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</si>
  <si>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</si>
  <si>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</si>
  <si>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</si>
  <si>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</si>
  <si>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</si>
  <si>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</si>
  <si>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</si>
  <si>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</si>
  <si>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</si>
  <si>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</si>
  <si>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</si>
  <si>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</si>
  <si>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</si>
  <si>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</si>
  <si>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</si>
  <si>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</si>
  <si>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</si>
  <si>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</si>
  <si>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</si>
  <si>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</si>
  <si>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</si>
  <si>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</si>
  <si>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</si>
  <si>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</si>
  <si>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</si>
  <si>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</si>
  <si>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</si>
  <si>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</si>
  <si>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</si>
  <si>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</si>
  <si>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</si>
  <si>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</si>
  <si>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</si>
  <si>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</si>
  <si>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</si>
  <si>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</si>
  <si>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</si>
  <si>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</si>
  <si>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</si>
  <si>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</si>
  <si>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</si>
  <si>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</si>
  <si>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</si>
  <si>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</si>
  <si>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</si>
  <si>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</si>
  <si>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</si>
  <si>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</si>
  <si>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</si>
  <si>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</si>
  <si>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</si>
  <si>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</si>
  <si>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</si>
  <si>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</si>
  <si>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</si>
  <si>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</si>
  <si>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</si>
  <si>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</si>
  <si>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</si>
  <si>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</si>
  <si>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</si>
  <si>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</si>
  <si>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</si>
  <si>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</si>
  <si>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</si>
  <si>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</si>
  <si>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</si>
  <si>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</si>
  <si>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</si>
  <si>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</si>
  <si>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</si>
  <si>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</si>
  <si>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</si>
  <si>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</si>
  <si>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</si>
  <si>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</si>
  <si>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</si>
  <si>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</si>
  <si>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</si>
  <si>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</si>
  <si>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</si>
  <si>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</si>
  <si>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</si>
  <si>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</si>
  <si>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</si>
  <si>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</si>
  <si>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</si>
  <si>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</si>
  <si>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</si>
  <si>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</si>
  <si>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</si>
  <si>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</si>
  <si>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</si>
  <si>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</si>
  <si>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</si>
  <si>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</si>
  <si>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</si>
  <si>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</si>
  <si>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</si>
  <si>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</si>
  <si>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</si>
  <si>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</si>
  <si>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</si>
  <si>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</si>
  <si>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</si>
  <si>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</si>
  <si>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</si>
  <si>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</si>
  <si>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</si>
  <si>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</si>
  <si>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</si>
  <si>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</si>
  <si>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</si>
  <si>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</si>
  <si>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</si>
  <si>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</si>
  <si>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</si>
  <si>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</si>
  <si>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</si>
  <si>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</si>
  <si>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</si>
  <si>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</si>
  <si>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</si>
  <si>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</si>
  <si>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</si>
  <si>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</si>
  <si>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</si>
  <si>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</si>
  <si>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</si>
  <si>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</si>
  <si>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</si>
  <si>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</si>
  <si>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</si>
  <si>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</si>
  <si>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</si>
  <si>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</si>
  <si>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</si>
  <si>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</si>
  <si>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</si>
  <si>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</si>
  <si>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</si>
  <si>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</si>
  <si>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</si>
  <si>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</si>
  <si>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</si>
  <si>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</si>
  <si>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</si>
  <si>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</si>
  <si>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</si>
  <si>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</si>
  <si>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</si>
  <si>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</si>
  <si>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</si>
  <si>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</si>
  <si>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</si>
  <si>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</si>
  <si>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</si>
  <si>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</si>
  <si>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</si>
  <si>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</si>
  <si>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</si>
  <si>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</si>
  <si>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</si>
  <si>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</si>
  <si>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</si>
  <si>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</si>
  <si>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</si>
  <si>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</si>
  <si>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</si>
  <si>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</si>
  <si>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</si>
  <si>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</si>
  <si>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</si>
  <si>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</si>
  <si>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</si>
  <si>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</si>
  <si>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</si>
  <si>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</si>
  <si>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</si>
  <si>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</si>
  <si>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</si>
  <si>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</si>
  <si>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</si>
  <si>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</si>
  <si>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</si>
  <si>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</si>
  <si>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</si>
  <si>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</si>
  <si>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</si>
  <si>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</si>
  <si>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</si>
  <si>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</si>
  <si>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</si>
  <si>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</si>
  <si>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</si>
  <si>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</si>
  <si>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</si>
  <si>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</si>
  <si>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</si>
  <si>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</si>
  <si>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</si>
  <si>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</si>
  <si>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</si>
  <si>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</si>
  <si>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</si>
  <si>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</si>
  <si>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</si>
  <si>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</si>
  <si>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</si>
  <si>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</si>
  <si>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</si>
  <si>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</si>
  <si>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</si>
  <si>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</si>
  <si>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</si>
  <si>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</si>
  <si>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</si>
  <si>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</si>
  <si>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</si>
  <si>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</si>
  <si>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</si>
  <si>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</si>
  <si>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</si>
  <si>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</si>
  <si>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</si>
  <si>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</si>
  <si>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</si>
  <si>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</si>
  <si>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</si>
  <si>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</si>
  <si>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</si>
  <si>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</si>
  <si>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</si>
  <si>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</si>
  <si>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</si>
  <si>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</si>
  <si>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</si>
  <si>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</si>
  <si>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</si>
  <si>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</si>
  <si>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</si>
  <si>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</si>
  <si>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</si>
  <si>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</si>
  <si>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</si>
  <si>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</si>
  <si>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</si>
  <si>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</si>
  <si>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</si>
  <si>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</si>
  <si>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</si>
  <si>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</si>
  <si>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</si>
  <si>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</si>
  <si>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</si>
  <si>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</si>
  <si>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</si>
  <si>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</si>
  <si>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</si>
  <si>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</si>
  <si>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</si>
  <si>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</si>
  <si>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</si>
  <si>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</si>
  <si>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</si>
  <si>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</si>
  <si>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</si>
  <si>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</si>
  <si>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</si>
  <si>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</si>
  <si>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</si>
  <si>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</si>
  <si>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</si>
  <si>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</si>
  <si>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</si>
  <si>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</si>
  <si>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</si>
  <si>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</si>
  <si>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</si>
  <si>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</si>
  <si>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</si>
  <si>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</si>
  <si>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</si>
  <si>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</si>
  <si>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</si>
  <si>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</si>
  <si>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</si>
  <si>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</si>
  <si>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</si>
  <si>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</si>
  <si>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</si>
  <si>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</si>
  <si>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</si>
  <si>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</si>
  <si>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</si>
  <si>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</si>
  <si>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</si>
  <si>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</si>
  <si>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</si>
  <si>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</si>
  <si>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</si>
  <si>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</si>
  <si>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</si>
  <si>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</si>
  <si>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</si>
  <si>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</si>
  <si>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</si>
  <si>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</si>
  <si>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</si>
  <si>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</si>
  <si>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</si>
  <si>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</si>
  <si>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</si>
  <si>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</si>
  <si>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</si>
  <si>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</si>
  <si>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</si>
  <si>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</si>
  <si>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</si>
  <si>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</si>
  <si>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</si>
  <si>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</si>
  <si>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</si>
  <si>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</si>
  <si>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</si>
  <si>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</si>
  <si>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</si>
  <si>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</si>
  <si>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</si>
  <si>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</si>
  <si>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</si>
  <si>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</si>
  <si>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</si>
  <si>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</si>
  <si>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</si>
  <si>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</si>
  <si>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</si>
  <si>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</si>
  <si>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</si>
  <si>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</si>
  <si>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</si>
  <si>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</si>
  <si>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</si>
  <si>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</si>
  <si>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</si>
  <si>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</si>
  <si>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</si>
  <si>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</si>
  <si>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</si>
  <si>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</si>
  <si>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</si>
  <si>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</si>
  <si>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</si>
  <si>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</si>
  <si>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</si>
  <si>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</si>
  <si>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</si>
  <si>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</si>
  <si>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</si>
  <si>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</si>
  <si>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</si>
  <si>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</si>
  <si>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</si>
  <si>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</si>
  <si>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</si>
  <si>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</si>
  <si>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</si>
  <si>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</si>
  <si>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</si>
  <si>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</si>
  <si>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</si>
  <si>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</si>
  <si>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</si>
  <si>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</si>
  <si>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</si>
  <si>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</si>
  <si>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</si>
  <si>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</si>
  <si>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</si>
  <si>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</si>
  <si>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</si>
  <si>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</si>
  <si>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</si>
  <si>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</si>
  <si>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</si>
  <si>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</si>
  <si>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</si>
  <si>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</si>
  <si>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</si>
  <si>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</si>
  <si>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</si>
  <si>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</si>
  <si>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</si>
  <si>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</si>
  <si>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</si>
  <si>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</si>
  <si>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</si>
  <si>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</si>
  <si>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</si>
  <si>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</si>
  <si>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</si>
  <si>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</si>
  <si>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</si>
  <si>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</si>
  <si>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</si>
  <si>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</si>
  <si>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</si>
  <si>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</si>
  <si>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</si>
  <si>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</si>
  <si>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</si>
  <si>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</si>
  <si>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</si>
  <si>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</si>
  <si>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</si>
  <si>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</si>
  <si>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</si>
  <si>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</si>
  <si>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</si>
  <si>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</si>
  <si>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</si>
  <si>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</si>
  <si>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</si>
  <si>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</si>
  <si>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</si>
  <si>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</si>
  <si>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</si>
  <si>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</si>
  <si>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</si>
  <si>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</si>
  <si>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</si>
  <si>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</si>
  <si>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</si>
  <si>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</si>
  <si>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</si>
  <si>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</si>
  <si>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</si>
  <si>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</si>
  <si>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</si>
  <si>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</si>
  <si>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</si>
  <si>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</si>
  <si>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</si>
  <si>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</si>
  <si>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</si>
  <si>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</si>
  <si>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</si>
  <si>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</si>
  <si>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</si>
  <si>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</si>
  <si>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</si>
  <si>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</si>
  <si>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</si>
  <si>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</si>
  <si>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</si>
  <si>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</si>
  <si>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</si>
  <si>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</si>
  <si>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</si>
  <si>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</si>
  <si>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</si>
  <si>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</si>
  <si>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</si>
  <si>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</si>
  <si>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</si>
  <si>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</si>
  <si>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</si>
  <si>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</si>
  <si>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</si>
  <si>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</si>
  <si>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</si>
  <si>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</si>
  <si>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</si>
  <si>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</si>
  <si>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</si>
  <si>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</si>
  <si>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</si>
  <si>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</si>
  <si>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</si>
  <si>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</si>
  <si>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</si>
  <si>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</si>
  <si>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</si>
  <si>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</si>
  <si>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</si>
  <si>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</si>
  <si>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</si>
  <si>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</si>
  <si>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</si>
  <si>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</si>
  <si>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</si>
  <si>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</si>
  <si>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</si>
  <si>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</si>
  <si>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</si>
  <si>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</si>
  <si>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</si>
  <si>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</si>
  <si>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</si>
  <si>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</si>
  <si>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</si>
  <si>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</si>
  <si>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</si>
  <si>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</si>
  <si>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</si>
  <si>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</si>
  <si>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</si>
  <si>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</si>
  <si>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</si>
  <si>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</si>
  <si>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</si>
  <si>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</si>
  <si>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</si>
  <si>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</si>
  <si>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</si>
  <si>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</si>
  <si>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</si>
  <si>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</si>
  <si>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</si>
  <si>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</si>
  <si>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</si>
  <si>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</si>
  <si>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</si>
  <si>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</si>
  <si>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</si>
  <si>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</si>
  <si>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</si>
  <si>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</si>
  <si>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</si>
  <si>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</si>
  <si>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</si>
  <si>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</si>
  <si>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</si>
  <si>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</si>
  <si>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</si>
  <si>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</si>
  <si>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</si>
  <si>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</si>
  <si>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</si>
  <si>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</si>
  <si>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</si>
  <si>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</si>
  <si>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</si>
  <si>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</si>
  <si>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</si>
  <si>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</si>
  <si>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</si>
  <si>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</si>
  <si>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</si>
  <si>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</si>
  <si>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</si>
  <si>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</si>
  <si>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</si>
  <si>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</si>
  <si>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</si>
  <si>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</si>
  <si>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</si>
  <si>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</si>
  <si>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</si>
  <si>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</si>
  <si>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</si>
  <si>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</si>
  <si>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</si>
  <si>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</si>
  <si>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</si>
  <si>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</si>
  <si>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</si>
  <si>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</si>
  <si>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</si>
  <si>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</si>
  <si>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</si>
  <si>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</si>
  <si>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</si>
  <si>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</si>
  <si>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</si>
  <si>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</si>
  <si>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</si>
  <si>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</si>
  <si>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</si>
  <si>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</si>
  <si>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</si>
  <si>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</si>
  <si>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</si>
  <si>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</si>
  <si>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</si>
  <si>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</si>
  <si>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</si>
  <si>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</si>
  <si>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</si>
  <si>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</si>
  <si>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</si>
  <si>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</si>
  <si>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</si>
  <si>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</si>
  <si>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</si>
  <si>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</si>
  <si>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</si>
  <si>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</si>
  <si>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</si>
  <si>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</si>
  <si>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</si>
  <si>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</si>
  <si>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</si>
  <si>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</si>
  <si>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</si>
  <si>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</si>
  <si>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</si>
  <si>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</si>
  <si>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</si>
  <si>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</si>
  <si>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</si>
  <si>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</si>
  <si>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</si>
  <si>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</si>
  <si>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</si>
  <si>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</si>
  <si>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</si>
  <si>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</si>
  <si>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</si>
  <si>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</si>
  <si>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</si>
  <si>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</si>
  <si>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</si>
  <si>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</si>
  <si>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</si>
  <si>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</si>
  <si>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</si>
  <si>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</si>
  <si>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</si>
  <si>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</si>
  <si>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</si>
  <si>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</si>
  <si>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</si>
  <si>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</si>
  <si>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</si>
  <si>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</si>
  <si>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</si>
  <si>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</si>
  <si>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</si>
  <si>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</si>
  <si>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</si>
  <si>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</si>
  <si>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</si>
  <si>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</si>
  <si>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</si>
  <si>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</si>
  <si>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</si>
  <si>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</si>
  <si>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</si>
  <si>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</si>
  <si>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</si>
  <si>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</si>
  <si>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</si>
  <si>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</si>
  <si>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</si>
  <si>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</si>
  <si>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</si>
  <si>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</si>
  <si>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</si>
  <si>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</si>
  <si>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</si>
  <si>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</si>
  <si>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</si>
  <si>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</si>
  <si>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</si>
  <si>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</si>
  <si>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</si>
  <si>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</si>
  <si>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</si>
  <si>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</si>
  <si>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</si>
  <si>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</si>
  <si>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</si>
  <si>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</si>
  <si>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</si>
  <si>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</si>
  <si>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</si>
  <si>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</si>
  <si>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</si>
  <si>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</si>
  <si>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</si>
  <si>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</si>
  <si>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</si>
  <si>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</si>
  <si>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</si>
  <si>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</si>
  <si>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</si>
  <si>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</si>
  <si>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</si>
  <si>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</si>
  <si>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</si>
  <si>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</si>
  <si>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</si>
  <si>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</si>
  <si>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</si>
  <si>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</si>
  <si>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</si>
  <si>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</si>
  <si>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</si>
  <si>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</si>
  <si>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</si>
  <si>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</si>
  <si>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</si>
  <si>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</si>
  <si>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</si>
  <si>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</si>
  <si>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</si>
  <si>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</si>
  <si>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</si>
  <si>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</si>
  <si>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</si>
  <si>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</si>
  <si>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</si>
  <si>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</si>
  <si>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</si>
  <si>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</si>
  <si>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</si>
  <si>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</si>
  <si>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</si>
  <si>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</si>
  <si>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</si>
  <si>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</si>
  <si>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</si>
  <si>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</si>
  <si>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</si>
  <si>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</si>
  <si>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</si>
  <si>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</si>
  <si>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</si>
  <si>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</si>
  <si>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</si>
  <si>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</si>
  <si>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</si>
  <si>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</si>
  <si>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</si>
  <si>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</si>
  <si>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</si>
  <si>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</si>
  <si>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</si>
  <si>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</si>
  <si>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</si>
  <si>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</si>
  <si>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</si>
  <si>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</si>
  <si>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</si>
  <si>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</si>
  <si>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</si>
  <si>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</si>
  <si>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</si>
  <si>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</si>
  <si>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</si>
  <si>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</si>
  <si>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</si>
  <si>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</si>
  <si>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</si>
  <si>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</si>
  <si>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</si>
  <si>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</si>
  <si>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</si>
  <si>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</si>
  <si>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</si>
  <si>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</si>
  <si>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</si>
  <si>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</si>
  <si>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</si>
  <si>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</si>
  <si>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</si>
  <si>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</si>
  <si>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</si>
  <si>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</si>
  <si>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</si>
  <si>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</si>
  <si>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</si>
  <si>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</si>
  <si>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</si>
  <si>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</si>
  <si>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</si>
  <si>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</si>
  <si>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</si>
  <si>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</si>
  <si>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</si>
  <si>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</si>
  <si>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</si>
  <si>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</si>
  <si>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</si>
  <si>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</si>
  <si>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</si>
  <si>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</si>
  <si>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</si>
  <si>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</si>
  <si>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</si>
  <si>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</si>
  <si>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</si>
  <si>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</si>
  <si>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</si>
  <si>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</si>
  <si>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</si>
  <si>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</si>
  <si>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</si>
  <si>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</si>
  <si>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</si>
  <si>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</si>
  <si>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</si>
  <si>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</si>
  <si>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</si>
  <si>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</si>
  <si>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</si>
  <si>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</si>
  <si>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</si>
  <si>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</si>
  <si>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</si>
  <si>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</si>
  <si>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</si>
  <si>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</si>
  <si>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</si>
  <si>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</si>
  <si>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</si>
  <si>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</si>
  <si>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</si>
  <si>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</si>
  <si>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</si>
  <si>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</si>
  <si>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</si>
  <si>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</si>
  <si>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</si>
  <si>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</si>
  <si>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</si>
  <si>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</si>
  <si>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</si>
  <si>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</si>
  <si>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</si>
  <si>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</si>
  <si>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</si>
  <si>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</si>
  <si>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</si>
  <si>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</si>
  <si>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</si>
  <si>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</si>
  <si>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</si>
  <si>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</si>
  <si>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</si>
  <si>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</si>
  <si>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</si>
  <si>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</si>
  <si>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</si>
  <si>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</si>
  <si>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</si>
  <si>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</si>
  <si>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</si>
  <si>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</si>
  <si>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</si>
  <si>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</si>
  <si>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</si>
  <si>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</si>
  <si>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</si>
  <si>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</si>
  <si>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</si>
  <si>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</si>
  <si>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</si>
  <si>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</si>
  <si>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</si>
  <si>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</si>
  <si>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</si>
  <si>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</si>
  <si>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</si>
  <si>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</si>
  <si>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</si>
  <si>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</si>
  <si>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</si>
  <si>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</si>
  <si>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</si>
  <si>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</si>
  <si>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</si>
  <si>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</si>
  <si>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</si>
  <si>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</si>
  <si>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</si>
  <si>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</si>
  <si>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</si>
  <si>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</si>
  <si>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</si>
  <si>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</si>
  <si>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</si>
  <si>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</si>
  <si>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</si>
  <si>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</si>
  <si>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</si>
  <si>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</si>
  <si>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</si>
  <si>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</si>
  <si>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</si>
  <si>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</si>
  <si>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</si>
  <si>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</si>
  <si>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</si>
  <si>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</si>
  <si>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</si>
  <si>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</si>
  <si>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</si>
  <si>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</si>
  <si>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</si>
  <si>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</si>
  <si>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</si>
  <si>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</si>
  <si>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</si>
  <si>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</si>
  <si>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</si>
  <si>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</si>
  <si>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</si>
  <si>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</si>
  <si>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</si>
  <si>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</si>
  <si>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</si>
  <si>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</si>
  <si>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</si>
  <si>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</si>
  <si>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</si>
  <si>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</si>
  <si>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</si>
  <si>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</si>
  <si>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</si>
  <si>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</si>
  <si>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</si>
  <si>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</si>
  <si>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</si>
  <si>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</si>
  <si>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</si>
  <si>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</si>
  <si>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</si>
  <si>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</si>
  <si>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</si>
  <si>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</si>
  <si>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</si>
  <si>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</si>
  <si>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</si>
  <si>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</si>
  <si>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</si>
  <si>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</si>
  <si>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</si>
  <si>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</si>
  <si>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</si>
  <si>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</si>
  <si>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</si>
  <si>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</si>
  <si>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</si>
  <si>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</si>
  <si>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</si>
  <si>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</si>
  <si>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</si>
  <si>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</si>
  <si>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</si>
  <si>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</si>
  <si>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</si>
  <si>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</si>
  <si>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</si>
  <si>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</si>
  <si>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</si>
  <si>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</si>
  <si>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</si>
  <si>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</si>
  <si>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</si>
  <si>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</si>
  <si>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</si>
  <si>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</si>
  <si>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</si>
  <si>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</si>
  <si>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</si>
  <si>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</si>
  <si>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</si>
  <si>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</si>
  <si>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</si>
  <si>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</si>
  <si>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</si>
  <si>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</si>
  <si>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</si>
  <si>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</si>
  <si>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</si>
  <si>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</si>
  <si>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</si>
  <si>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</si>
  <si>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</si>
  <si>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</si>
  <si>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</si>
  <si>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</si>
  <si>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</si>
  <si>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</si>
  <si>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</si>
  <si>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</si>
  <si>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</si>
  <si>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</si>
  <si>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</si>
  <si>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</si>
  <si>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</si>
  <si>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</si>
  <si>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</si>
  <si>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</si>
  <si>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</si>
  <si>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</si>
  <si>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</si>
  <si>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</si>
  <si>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</si>
  <si>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</si>
  <si>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</si>
  <si>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</si>
  <si>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</si>
  <si>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</si>
  <si>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</si>
  <si>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</si>
  <si>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</si>
  <si>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</si>
  <si>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</si>
  <si>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</si>
  <si>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</si>
  <si>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</si>
  <si>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</si>
  <si>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</si>
  <si>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</si>
  <si>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</si>
  <si>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</si>
  <si>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</si>
  <si>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</si>
  <si>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</si>
  <si>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</si>
  <si>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</si>
  <si>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</si>
  <si>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</si>
  <si>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</si>
  <si>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</si>
  <si>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</si>
  <si>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</si>
  <si>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</si>
  <si>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</si>
  <si>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</si>
  <si>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</si>
  <si>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</si>
  <si>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</si>
  <si>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</si>
  <si>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</si>
  <si>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</si>
  <si>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</si>
  <si>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</si>
  <si>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</si>
  <si>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</si>
  <si>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</si>
  <si>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</si>
  <si>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</si>
  <si>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</si>
  <si>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</si>
  <si>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</si>
  <si>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</si>
  <si>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</si>
  <si>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</si>
  <si>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</si>
  <si>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</si>
  <si>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</si>
  <si>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</si>
  <si>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</si>
  <si>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</si>
  <si>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</si>
  <si>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</si>
  <si>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</si>
  <si>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</si>
  <si>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</si>
  <si>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</si>
  <si>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</si>
  <si>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</si>
  <si>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</si>
  <si>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</si>
  <si>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</si>
  <si>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</si>
  <si>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</si>
  <si>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</si>
  <si>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</si>
  <si>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</si>
  <si>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</si>
  <si>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</si>
  <si>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</si>
  <si>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</si>
  <si>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</si>
  <si>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</si>
  <si>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</si>
  <si>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</si>
  <si>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</si>
  <si>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</si>
  <si>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</si>
  <si>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</si>
  <si>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</si>
  <si>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</si>
  <si>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</si>
  <si>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</si>
  <si>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</si>
  <si>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</si>
  <si>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</si>
  <si>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</si>
  <si>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</si>
  <si>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</si>
  <si>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</si>
  <si>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</si>
  <si>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</si>
  <si>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</si>
  <si>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</si>
  <si>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</si>
  <si>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</si>
  <si>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</si>
  <si>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</si>
  <si>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</si>
  <si>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</si>
  <si>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</si>
  <si>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</si>
  <si>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</si>
  <si>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</si>
  <si>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</si>
  <si>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</si>
  <si>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</si>
  <si>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</si>
  <si>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</si>
  <si>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</si>
  <si>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</si>
  <si>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</si>
  <si>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</si>
  <si>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</si>
  <si>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</si>
  <si>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</si>
  <si>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</si>
  <si>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</si>
  <si>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</si>
  <si>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</si>
  <si>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</si>
  <si>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</si>
  <si>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</si>
  <si>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</si>
  <si>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</si>
  <si>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</si>
  <si>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</si>
  <si>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</si>
  <si>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</si>
  <si>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</si>
  <si>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</si>
  <si>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</si>
  <si>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</si>
  <si>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</si>
  <si>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</si>
  <si>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</si>
  <si>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</si>
  <si>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</si>
  <si>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</si>
  <si>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</si>
  <si>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</si>
  <si>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</si>
  <si>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</si>
  <si>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</si>
  <si>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</si>
  <si>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</si>
  <si>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</si>
  <si>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</si>
  <si>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</si>
  <si>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</si>
  <si>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</si>
  <si>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</si>
  <si>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</si>
  <si>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</si>
  <si>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</si>
  <si>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</si>
  <si>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</si>
  <si>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</si>
  <si>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</si>
  <si>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</si>
  <si>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</si>
  <si>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</si>
  <si>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</si>
  <si>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</si>
  <si>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</si>
  <si>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</si>
  <si>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</si>
  <si>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</si>
  <si>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</si>
  <si>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</si>
  <si>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</si>
  <si>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</si>
  <si>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</si>
  <si>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</si>
  <si>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</si>
  <si>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</si>
  <si>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</si>
  <si>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</si>
  <si>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</si>
  <si>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</si>
  <si>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</si>
  <si>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</si>
  <si>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</si>
  <si>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</si>
  <si>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</si>
  <si>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</si>
  <si>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</si>
  <si>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</si>
  <si>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</si>
  <si>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</si>
  <si>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</si>
  <si>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</si>
  <si>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</si>
  <si>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</si>
  <si>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</si>
  <si>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</si>
  <si>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</si>
  <si>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</si>
  <si>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</si>
  <si>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</si>
  <si>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</si>
  <si>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</si>
  <si>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</si>
  <si>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</si>
  <si>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</si>
  <si>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</si>
  <si>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</si>
  <si>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</si>
  <si>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</si>
  <si>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</si>
  <si>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</si>
  <si>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</si>
  <si>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</si>
  <si>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</si>
  <si>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</si>
  <si>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</si>
  <si>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</si>
  <si>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</si>
  <si>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</si>
  <si>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</si>
  <si>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</si>
  <si>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</si>
  <si>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</si>
  <si>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</si>
  <si>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</si>
  <si>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</si>
  <si>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</si>
  <si>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</si>
  <si>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</si>
  <si>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</si>
  <si>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</si>
  <si>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</si>
  <si>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</si>
  <si>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</si>
  <si>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</si>
  <si>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</si>
  <si>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</si>
  <si>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</si>
  <si>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</si>
  <si>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</si>
  <si>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</si>
  <si>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</si>
  <si>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</si>
  <si>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</si>
  <si>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</si>
  <si>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</si>
  <si>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</si>
  <si>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</si>
  <si>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</si>
  <si>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</si>
  <si>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</si>
  <si>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</si>
  <si>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</si>
  <si>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</si>
  <si>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</si>
  <si>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</si>
  <si>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</si>
  <si>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</si>
  <si>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</si>
  <si>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</si>
  <si>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</si>
  <si>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</si>
  <si>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</si>
  <si>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</si>
  <si>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</si>
  <si>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</si>
  <si>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</si>
  <si>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</si>
  <si>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</si>
  <si>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</si>
  <si>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</si>
  <si>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</si>
  <si>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</si>
  <si>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</si>
  <si>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</si>
  <si>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</si>
  <si>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</si>
  <si>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</si>
  <si>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</si>
  <si>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</si>
  <si>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</si>
  <si>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</si>
  <si>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</si>
  <si>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</si>
  <si>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</si>
  <si>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</si>
  <si>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</si>
  <si>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</si>
  <si>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</si>
  <si>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</si>
  <si>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</si>
  <si>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</si>
  <si>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</si>
  <si>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</si>
  <si>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</si>
  <si>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</si>
  <si>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</si>
  <si>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</si>
  <si>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</si>
  <si>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</si>
  <si>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</si>
  <si>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</si>
  <si>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</si>
  <si>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</si>
  <si>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</si>
  <si>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</si>
  <si>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</si>
  <si>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</si>
  <si>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</si>
  <si>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</si>
  <si>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</si>
  <si>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</si>
  <si>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</si>
  <si>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</si>
  <si>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</si>
  <si>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</si>
  <si>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</si>
  <si>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</si>
  <si>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</si>
  <si>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</si>
  <si>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</si>
  <si>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</si>
  <si>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</si>
  <si>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</si>
  <si>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</si>
  <si>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</si>
  <si>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</si>
  <si>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</si>
  <si>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</si>
  <si>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</si>
  <si>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</si>
  <si>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</si>
  <si>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</si>
  <si>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</si>
  <si>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</si>
  <si>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</si>
  <si>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</si>
  <si>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</si>
  <si>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</si>
  <si>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</si>
  <si>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</si>
  <si>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</si>
  <si>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</si>
  <si>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</si>
  <si>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</si>
  <si>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</si>
  <si>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</si>
  <si>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</si>
  <si>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</si>
  <si>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</si>
  <si>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</si>
  <si>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</si>
  <si>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</si>
  <si>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</si>
  <si>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</si>
  <si>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</si>
  <si>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</si>
  <si>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</si>
  <si>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</si>
  <si>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</si>
  <si>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</si>
  <si>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</si>
  <si>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</si>
  <si>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</si>
  <si>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</si>
  <si>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</si>
  <si>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</si>
  <si>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</si>
  <si>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</si>
  <si>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</si>
  <si>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</si>
  <si>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</si>
  <si>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</si>
  <si>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</si>
  <si>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</si>
  <si>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</si>
  <si>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</si>
  <si>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</si>
  <si>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</si>
  <si>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</si>
  <si>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</si>
  <si>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</si>
  <si>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</si>
  <si>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</si>
  <si>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</si>
  <si>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</si>
  <si>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</si>
  <si>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</si>
  <si>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</si>
  <si>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</si>
  <si>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</si>
  <si>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</si>
  <si>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</si>
  <si>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</si>
  <si>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</si>
  <si>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</si>
  <si>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</si>
  <si>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</si>
  <si>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</si>
  <si>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</si>
  <si>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</si>
  <si>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</si>
  <si>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</si>
  <si>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</si>
  <si>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</si>
  <si>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</si>
  <si>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</si>
  <si>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</si>
  <si>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</si>
  <si>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</si>
  <si>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</si>
  <si>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</si>
  <si>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</si>
  <si>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</si>
  <si>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</si>
  <si>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</si>
  <si>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</si>
  <si>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</si>
  <si>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</si>
  <si>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</si>
  <si>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</si>
  <si>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</si>
  <si>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</si>
  <si>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</si>
  <si>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</si>
  <si>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</si>
  <si>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</si>
  <si>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</si>
  <si>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</si>
  <si>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</si>
  <si>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</si>
  <si>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</si>
  <si>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</si>
  <si>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</si>
  <si>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</si>
  <si>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</si>
  <si>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</si>
  <si>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</si>
  <si>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</si>
  <si>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</si>
  <si>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</si>
  <si>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</si>
  <si>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</si>
  <si>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</si>
  <si>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</si>
  <si>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</si>
  <si>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</si>
  <si>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</si>
  <si>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</si>
  <si>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</si>
  <si>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</si>
  <si>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</si>
  <si>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</si>
  <si>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</si>
  <si>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</si>
  <si>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</si>
  <si>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</si>
  <si>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</si>
  <si>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</si>
  <si>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</si>
  <si>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</si>
  <si>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</si>
  <si>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</si>
  <si>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</si>
  <si>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</si>
  <si>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</si>
  <si>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</si>
  <si>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</si>
  <si>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</si>
  <si>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</si>
  <si>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</si>
  <si>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</si>
  <si>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</si>
  <si>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</si>
  <si>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</si>
  <si>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</si>
  <si>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</si>
  <si>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</si>
  <si>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</si>
  <si>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</si>
  <si>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</si>
  <si>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</si>
  <si>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</si>
  <si>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</si>
  <si>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</si>
  <si>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</si>
  <si>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</si>
  <si>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</si>
  <si>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</si>
  <si>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</si>
  <si>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</si>
  <si>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</si>
  <si>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</si>
  <si>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</si>
  <si>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</si>
  <si>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</si>
  <si>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</si>
  <si>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</si>
  <si>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</si>
  <si>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</si>
  <si>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</si>
  <si>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</si>
  <si>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</si>
  <si>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</si>
  <si>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</si>
  <si>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</si>
  <si>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</si>
  <si>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</si>
  <si>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</si>
  <si>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</si>
  <si>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</si>
  <si>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</si>
  <si>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</si>
  <si>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</si>
  <si>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</si>
  <si>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</si>
  <si>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</si>
  <si>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</si>
  <si>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</si>
  <si>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</si>
  <si>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</si>
  <si>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</si>
  <si>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</si>
  <si>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</si>
  <si>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</si>
  <si>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</si>
  <si>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</si>
  <si>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</si>
  <si>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</si>
  <si>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</si>
  <si>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</si>
  <si>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</si>
  <si>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</si>
  <si>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</si>
  <si>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</si>
  <si>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</si>
  <si>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</si>
  <si>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</si>
  <si>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</si>
  <si>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</si>
  <si>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</si>
  <si>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</si>
  <si>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</si>
  <si>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</si>
  <si>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</si>
  <si>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</si>
  <si>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</si>
  <si>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</si>
  <si>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</si>
  <si>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</si>
  <si>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</si>
  <si>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</si>
  <si>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</si>
  <si>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</si>
  <si>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</si>
  <si>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</si>
  <si>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</si>
  <si>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</si>
  <si>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</si>
  <si>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</si>
  <si>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</si>
  <si>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</si>
  <si>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</si>
  <si>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</si>
  <si>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</si>
  <si>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</si>
  <si>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</si>
  <si>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</si>
  <si>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</si>
  <si>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</si>
  <si>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</si>
  <si>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</si>
  <si>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</si>
  <si>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</si>
  <si>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</si>
  <si>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</si>
  <si>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</si>
  <si>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</si>
  <si>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</si>
  <si>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</si>
  <si>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</si>
  <si>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</si>
  <si>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</si>
  <si>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</si>
  <si>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</si>
  <si>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</si>
  <si>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</si>
  <si>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</si>
  <si>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</si>
  <si>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</si>
  <si>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</si>
  <si>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</si>
  <si>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</si>
  <si>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</si>
  <si>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</si>
  <si>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</si>
  <si>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</si>
  <si>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</si>
  <si>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</si>
  <si>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</si>
  <si>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</si>
  <si>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</si>
  <si>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</si>
  <si>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</si>
  <si>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</si>
  <si>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</si>
  <si>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</si>
  <si>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</si>
  <si>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</si>
  <si>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</si>
  <si>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</si>
  <si>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</si>
  <si>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</si>
  <si>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</si>
  <si>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</si>
  <si>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</si>
  <si>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</si>
  <si>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</si>
  <si>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</si>
  <si>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</si>
  <si>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</si>
  <si>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</si>
  <si>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</si>
  <si>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</si>
  <si>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</si>
  <si>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</si>
  <si>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</si>
  <si>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</si>
  <si>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</si>
  <si>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</si>
  <si>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</si>
  <si>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</si>
  <si>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</si>
  <si>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</si>
  <si>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</si>
  <si>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</si>
  <si>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</si>
  <si>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</si>
  <si>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</si>
  <si>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</si>
  <si>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</si>
  <si>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</si>
  <si>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</si>
  <si>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</si>
  <si>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</si>
  <si>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</si>
  <si>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</si>
  <si>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</si>
  <si>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</si>
  <si>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</si>
  <si>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</si>
  <si>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</si>
  <si>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</si>
  <si>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</si>
  <si>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</si>
  <si>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</si>
  <si>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</si>
  <si>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</si>
  <si>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</si>
  <si>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</si>
  <si>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</si>
  <si>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</si>
  <si>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</si>
  <si>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</si>
  <si>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</si>
  <si>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</si>
  <si>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</si>
  <si>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</si>
  <si>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</si>
  <si>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</si>
  <si>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</si>
  <si>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</si>
  <si>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</si>
  <si>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</si>
  <si>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</si>
  <si>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</si>
  <si>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</si>
  <si>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</si>
  <si>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</si>
  <si>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</si>
  <si>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</si>
  <si>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</si>
  <si>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</si>
  <si>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</si>
  <si>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</si>
  <si>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</si>
  <si>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</si>
  <si>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</si>
  <si>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</si>
  <si>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</si>
  <si>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</si>
  <si>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</si>
  <si>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</si>
  <si>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</si>
  <si>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</si>
  <si>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</si>
  <si>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</si>
  <si>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</si>
  <si>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</si>
  <si>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</si>
  <si>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</si>
  <si>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</si>
  <si>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</si>
  <si>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</si>
  <si>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</si>
  <si>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</si>
  <si>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</si>
  <si>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</si>
  <si>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</si>
  <si>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</si>
  <si>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</si>
  <si>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</si>
  <si>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</si>
  <si>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</si>
  <si>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</si>
  <si>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</si>
  <si>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</si>
  <si>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</si>
  <si>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</si>
  <si>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</si>
  <si>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</si>
  <si>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</si>
  <si>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</si>
  <si>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</si>
  <si>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</si>
  <si>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</si>
  <si>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</si>
  <si>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</si>
  <si>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</si>
  <si>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</si>
  <si>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</si>
  <si>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</si>
  <si>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</si>
  <si>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</si>
  <si>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</si>
  <si>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</si>
  <si>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</si>
  <si>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</si>
  <si>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</si>
  <si>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</si>
  <si>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</si>
  <si>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</si>
  <si>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</si>
  <si>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</si>
  <si>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</si>
  <si>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</si>
  <si>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</si>
  <si>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</si>
  <si>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</si>
  <si>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</si>
  <si>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</si>
  <si>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</si>
  <si>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</si>
  <si>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</si>
  <si>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</si>
  <si>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</si>
  <si>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</si>
  <si>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</si>
  <si>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</si>
  <si>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</si>
  <si>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</si>
  <si>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</si>
  <si>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</si>
  <si>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</si>
  <si>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</si>
  <si>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</si>
  <si>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</si>
  <si>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</si>
  <si>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</si>
  <si>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</si>
  <si>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</si>
  <si>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</si>
  <si>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</si>
  <si>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</si>
  <si>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</si>
  <si>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</si>
  <si>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</si>
  <si>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</si>
  <si>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</si>
  <si>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</si>
  <si>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</si>
  <si>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</si>
  <si>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</si>
  <si>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</si>
  <si>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</si>
  <si>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</si>
  <si>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</si>
  <si>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</si>
  <si>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</si>
  <si>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</si>
  <si>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</si>
  <si>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</si>
  <si>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</si>
  <si>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</si>
  <si>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</si>
  <si>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</si>
  <si>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</si>
  <si>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</si>
  <si>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</si>
  <si>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</si>
  <si>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</si>
  <si>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</si>
  <si>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</si>
  <si>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</si>
  <si>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</si>
  <si>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</si>
  <si>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</si>
  <si>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</si>
  <si>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</si>
  <si>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</si>
  <si>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</si>
  <si>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</si>
  <si>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</si>
  <si>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</si>
  <si>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</si>
  <si>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</si>
  <si>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</si>
  <si>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</si>
  <si>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</si>
  <si>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</si>
  <si>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</si>
  <si>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</si>
  <si>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</si>
  <si>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</si>
  <si>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</si>
  <si>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</si>
  <si>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</si>
  <si>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</si>
  <si>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</si>
  <si>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</si>
  <si>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</si>
  <si>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</si>
  <si>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</si>
  <si>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</si>
  <si>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</si>
  <si>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</si>
  <si>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</si>
  <si>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</si>
  <si>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</si>
  <si>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</si>
  <si>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</si>
  <si>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</si>
  <si>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</si>
  <si>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</si>
  <si>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</si>
  <si>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</si>
  <si>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</si>
  <si>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</si>
  <si>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</si>
  <si>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</si>
  <si>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</si>
  <si>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</si>
  <si>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</si>
  <si>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</si>
  <si>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</si>
  <si>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</si>
  <si>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</si>
  <si>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</si>
  <si>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</si>
  <si>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</si>
  <si>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</si>
  <si>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</si>
  <si>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</si>
  <si>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</si>
  <si>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</si>
  <si>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</si>
  <si>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</si>
  <si>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</si>
  <si>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</si>
  <si>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</si>
  <si>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</si>
  <si>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</si>
  <si>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</si>
  <si>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</si>
  <si>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</si>
  <si>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</si>
  <si>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</si>
  <si>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</si>
  <si>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</si>
  <si>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</si>
  <si>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</si>
  <si>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</si>
  <si>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</si>
  <si>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</si>
  <si>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</si>
  <si>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</si>
  <si>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</si>
  <si>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</si>
  <si>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</si>
  <si>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</si>
  <si>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</si>
  <si>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</si>
  <si>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</si>
  <si>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</si>
  <si>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</si>
  <si>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</si>
  <si>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</si>
  <si>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</si>
  <si>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</si>
  <si>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</si>
  <si>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</si>
  <si>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</si>
  <si>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</si>
  <si>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</si>
  <si>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</si>
  <si>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</si>
  <si>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</si>
  <si>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</si>
  <si>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</si>
  <si>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</si>
  <si>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</si>
  <si>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</si>
  <si>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</si>
  <si>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</si>
  <si>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</si>
  <si>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</si>
  <si>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</si>
  <si>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</si>
  <si>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</si>
  <si>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</si>
  <si>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</si>
  <si>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</si>
  <si>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</si>
  <si>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</si>
  <si>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</si>
  <si>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</si>
  <si>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</si>
  <si>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</si>
  <si>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</si>
  <si>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</si>
  <si>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</si>
  <si>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</si>
  <si>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</si>
  <si>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</si>
  <si>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</si>
  <si>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</si>
  <si>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</si>
  <si>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</si>
  <si>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</si>
  <si>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</si>
  <si>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</si>
  <si>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</si>
  <si>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</si>
  <si>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</si>
  <si>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</si>
  <si>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</si>
  <si>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</si>
  <si>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</si>
  <si>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</si>
  <si>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</si>
  <si>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</si>
  <si>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</si>
  <si>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</si>
  <si>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</si>
  <si>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</si>
  <si>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</si>
  <si>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</si>
  <si>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</si>
  <si>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</si>
  <si>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</si>
  <si>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</si>
  <si>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</si>
  <si>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</si>
  <si>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</si>
  <si>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</si>
  <si>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</si>
  <si>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</si>
  <si>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</si>
  <si>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</si>
  <si>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</si>
  <si>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</si>
  <si>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</si>
  <si>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</si>
  <si>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</si>
  <si>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</si>
  <si>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</si>
  <si>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</si>
  <si>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</si>
  <si>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</si>
  <si>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</si>
  <si>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</si>
  <si>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</si>
  <si>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</si>
  <si>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</si>
  <si>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</si>
  <si>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</si>
  <si>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</si>
  <si>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</si>
  <si>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</si>
  <si>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</si>
  <si>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</si>
  <si>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</si>
  <si>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</si>
  <si>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</si>
  <si>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</si>
  <si>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</si>
  <si>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</si>
  <si>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</si>
  <si>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</si>
  <si>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</si>
  <si>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</si>
  <si>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</si>
  <si>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</si>
  <si>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</si>
  <si>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</si>
  <si>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</si>
  <si>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</si>
  <si>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</si>
  <si>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</si>
  <si>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</si>
  <si>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</si>
  <si>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</si>
  <si>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</si>
  <si>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</si>
  <si>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</si>
  <si>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</si>
  <si>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</si>
  <si>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</si>
  <si>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</si>
  <si>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</si>
  <si>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</si>
  <si>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</si>
  <si>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</si>
  <si>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</si>
  <si>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</si>
  <si>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</si>
  <si>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</si>
  <si>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</si>
  <si>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</si>
  <si>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</si>
  <si>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</si>
  <si>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</si>
  <si>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</si>
  <si>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</si>
  <si>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</si>
  <si>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</si>
  <si>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</si>
  <si>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</si>
  <si>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</si>
  <si>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</si>
  <si>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</si>
  <si>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</si>
  <si>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</si>
  <si>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</si>
  <si>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</si>
  <si>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</si>
  <si>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</si>
  <si>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</si>
  <si>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</si>
  <si>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</si>
  <si>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</si>
  <si>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</si>
  <si>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</si>
  <si>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</si>
  <si>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</si>
  <si>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</si>
  <si>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</si>
  <si>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</si>
  <si>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</si>
  <si>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</si>
  <si>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</si>
  <si>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</si>
  <si>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</si>
  <si>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</si>
  <si>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</si>
  <si>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</si>
  <si>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</si>
  <si>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</si>
  <si>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</si>
  <si>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</si>
  <si>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</si>
  <si>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</si>
  <si>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</si>
  <si>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</si>
  <si>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</si>
  <si>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</si>
  <si>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</si>
  <si>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</si>
  <si>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</si>
  <si>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</si>
  <si>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</si>
  <si>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</si>
  <si>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</si>
  <si>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</si>
  <si>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</si>
  <si>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</si>
  <si>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</si>
  <si>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</si>
  <si>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</si>
  <si>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</si>
  <si>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</si>
  <si>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</si>
  <si>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</si>
  <si>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</si>
  <si>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</si>
  <si>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</si>
  <si>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</si>
  <si>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</si>
  <si>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</si>
  <si>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</si>
  <si>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</si>
  <si>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</si>
  <si>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</si>
  <si>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</si>
  <si>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</si>
  <si>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</si>
  <si>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</si>
  <si>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</si>
  <si>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</si>
  <si>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</si>
  <si>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</si>
  <si>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</si>
  <si>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</si>
  <si>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</si>
  <si>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</si>
  <si>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</si>
  <si>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</si>
  <si>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</si>
  <si>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</si>
  <si>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</si>
  <si>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</si>
  <si>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</si>
  <si>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</si>
  <si>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</si>
  <si>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</si>
  <si>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</si>
  <si>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</si>
  <si>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</si>
  <si>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</si>
  <si>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</si>
  <si>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</si>
  <si>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</si>
  <si>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</si>
  <si>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</si>
  <si>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</si>
  <si>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</si>
  <si>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</si>
  <si>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</si>
  <si>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</si>
  <si>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</si>
  <si>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</si>
  <si>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</si>
  <si>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</si>
  <si>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</si>
  <si>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</si>
  <si>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</si>
  <si>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</si>
  <si>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</si>
  <si>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</si>
  <si>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</si>
  <si>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</si>
  <si>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</si>
  <si>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</si>
  <si>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</si>
  <si>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</si>
  <si>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</si>
  <si>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</si>
  <si>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</si>
  <si>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</si>
  <si>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</si>
  <si>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</si>
  <si>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</si>
  <si>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</si>
  <si>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</si>
  <si>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</si>
  <si>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</si>
  <si>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</si>
  <si>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</si>
  <si>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</si>
  <si>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</si>
  <si>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</si>
  <si>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</si>
  <si>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</si>
  <si>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</si>
  <si>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</si>
  <si>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</si>
  <si>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</si>
  <si>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</si>
  <si>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</si>
  <si>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</si>
  <si>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</si>
  <si>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</si>
  <si>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</si>
  <si>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</si>
  <si>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</si>
  <si>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</si>
  <si>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</si>
  <si>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</si>
  <si>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</si>
  <si>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</si>
  <si>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</si>
  <si>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</si>
  <si>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</si>
  <si>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</si>
  <si>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</si>
  <si>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</si>
  <si>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</si>
  <si>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</si>
  <si>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</si>
  <si>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</si>
  <si>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</si>
  <si>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</si>
  <si>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</si>
  <si>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</si>
  <si>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</si>
  <si>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</si>
  <si>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</si>
  <si>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</si>
  <si>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</si>
  <si>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</si>
  <si>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</si>
  <si>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</si>
  <si>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</si>
  <si>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</si>
  <si>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</si>
  <si>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</si>
  <si>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</si>
  <si>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</si>
  <si>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</si>
  <si>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</si>
  <si>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</si>
  <si>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</si>
  <si>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</si>
  <si>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</si>
  <si>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</si>
  <si>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</si>
  <si>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</si>
  <si>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</si>
  <si>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</si>
  <si>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</si>
  <si>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</si>
  <si>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</si>
  <si>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</si>
  <si>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</si>
  <si>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</si>
  <si>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</si>
  <si>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</si>
  <si>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</si>
  <si>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</si>
  <si>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</si>
  <si>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</si>
  <si>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</si>
  <si>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</si>
  <si>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</si>
  <si>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</si>
  <si>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</si>
  <si>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</si>
  <si>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</si>
  <si>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</si>
  <si>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</si>
  <si>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</si>
  <si>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</si>
  <si>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</si>
  <si>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</si>
  <si>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</si>
  <si>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</si>
  <si>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</si>
  <si>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</si>
  <si>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</si>
  <si>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</si>
  <si>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</si>
  <si>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</si>
  <si>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</si>
  <si>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</si>
  <si>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</si>
  <si>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</si>
  <si>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</si>
  <si>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</si>
  <si>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</si>
  <si>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</si>
  <si>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</si>
  <si>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</si>
  <si>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</si>
  <si>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</si>
  <si>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</si>
  <si>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</si>
  <si>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</si>
  <si>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</si>
  <si>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</si>
  <si>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</si>
  <si>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</si>
  <si>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</si>
  <si>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</si>
  <si>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</si>
  <si>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</si>
  <si>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</si>
  <si>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</si>
  <si>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</si>
  <si>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</si>
  <si>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</si>
  <si>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</si>
  <si>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</si>
  <si>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</si>
  <si>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</si>
  <si>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</si>
  <si>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</si>
  <si>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</si>
  <si>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</si>
  <si>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</si>
  <si>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</si>
  <si>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</si>
  <si>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</si>
  <si>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</si>
  <si>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</si>
  <si>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</si>
  <si>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</si>
  <si>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</si>
  <si>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</si>
  <si>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</si>
  <si>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</si>
  <si>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</si>
  <si>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</si>
  <si>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</si>
  <si>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</si>
  <si>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</si>
  <si>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</si>
  <si>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</si>
  <si>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</si>
  <si>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</si>
  <si>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</si>
  <si>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</si>
  <si>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</si>
  <si>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</si>
  <si>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</si>
  <si>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</si>
  <si>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</si>
  <si>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</si>
  <si>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</si>
  <si>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</si>
  <si>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</si>
  <si>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</si>
  <si>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</si>
  <si>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</si>
  <si>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</si>
  <si>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</si>
  <si>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</si>
  <si>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</si>
  <si>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</si>
  <si>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</si>
  <si>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</si>
  <si>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</si>
  <si>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</si>
  <si>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</si>
  <si>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</si>
  <si>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</si>
  <si>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</si>
  <si>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</si>
  <si>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</si>
  <si>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</si>
  <si>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</si>
  <si>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</si>
  <si>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</si>
  <si>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</si>
  <si>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</si>
  <si>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</si>
  <si>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</si>
  <si>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</si>
  <si>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</si>
  <si>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</si>
  <si>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</si>
  <si>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</si>
  <si>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</si>
  <si>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</si>
  <si>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</si>
  <si>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</si>
  <si>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</si>
  <si>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</si>
  <si>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</si>
  <si>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</si>
  <si>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</si>
  <si>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</si>
  <si>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</si>
  <si>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</si>
  <si>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</si>
  <si>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</si>
  <si>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</si>
  <si>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</si>
  <si>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</si>
  <si>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</si>
  <si>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</si>
  <si>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</si>
  <si>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</si>
  <si>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</si>
  <si>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</si>
  <si>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</si>
  <si>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</si>
  <si>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</si>
  <si>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</si>
  <si>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</si>
  <si>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</si>
  <si>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</si>
  <si>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</si>
  <si>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</si>
  <si>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</si>
  <si>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</si>
  <si>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</si>
  <si>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</si>
  <si>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</si>
  <si>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</si>
  <si>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</si>
  <si>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</si>
  <si>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</si>
  <si>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</si>
  <si>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</si>
  <si>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</si>
  <si>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</si>
  <si>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</si>
  <si>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</si>
  <si>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</si>
  <si>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</si>
  <si>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</si>
  <si>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</si>
  <si>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</si>
  <si>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</si>
  <si>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</si>
  <si>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</si>
  <si>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</si>
  <si>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</si>
  <si>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</si>
  <si>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</si>
  <si>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</si>
  <si>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</si>
  <si>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</si>
  <si>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</si>
  <si>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</si>
  <si>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</si>
  <si>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</si>
  <si>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</si>
  <si>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</si>
  <si>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</si>
  <si>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</si>
  <si>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</si>
  <si>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</si>
  <si>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</si>
  <si>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</si>
  <si>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</si>
  <si>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</si>
  <si>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</si>
  <si>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</si>
  <si>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</si>
  <si>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</si>
  <si>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</si>
  <si>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</si>
  <si>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</si>
  <si>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</si>
  <si>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</si>
  <si>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</si>
  <si>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</si>
  <si>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</si>
  <si>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</si>
  <si>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</si>
  <si>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</si>
  <si>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</si>
  <si>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</si>
  <si>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</si>
  <si>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</si>
  <si>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</si>
  <si>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</si>
  <si>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</si>
  <si>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</si>
  <si>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</si>
  <si>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</si>
  <si>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</si>
  <si>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</si>
  <si>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</si>
  <si>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</si>
  <si>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</si>
  <si>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</si>
  <si>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</si>
  <si>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</si>
  <si>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</si>
  <si>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</si>
  <si>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</si>
  <si>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</si>
  <si>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</si>
  <si>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</si>
  <si>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</si>
  <si>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</si>
  <si>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</si>
  <si>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</si>
  <si>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</si>
  <si>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</si>
  <si>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</si>
  <si>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</si>
  <si>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</si>
  <si>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</si>
  <si>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</si>
  <si>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</si>
  <si>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</si>
  <si>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</si>
  <si>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</si>
  <si>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</si>
  <si>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</si>
  <si>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</si>
  <si>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</si>
  <si>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</si>
  <si>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</si>
  <si>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</si>
  <si>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</si>
  <si>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</si>
  <si>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</si>
  <si>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</si>
  <si>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</si>
  <si>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</si>
  <si>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</si>
  <si>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</si>
  <si>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</si>
  <si>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</si>
  <si>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</si>
  <si>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</si>
  <si>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</si>
  <si>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</si>
  <si>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</si>
  <si>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</si>
  <si>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</si>
  <si>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</si>
  <si>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</si>
  <si>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</si>
  <si>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</si>
  <si>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</si>
  <si>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</si>
  <si>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</si>
  <si>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</si>
  <si>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</si>
  <si>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</si>
  <si>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</si>
  <si>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</si>
  <si>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</si>
  <si>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</si>
  <si>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</si>
  <si>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</si>
  <si>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</si>
  <si>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</si>
  <si>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</si>
  <si>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</si>
  <si>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</si>
  <si>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</si>
  <si>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</si>
  <si>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</si>
  <si>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</si>
  <si>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</si>
  <si>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</si>
  <si>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</si>
  <si>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</si>
  <si>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</si>
  <si>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</si>
  <si>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</si>
  <si>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</si>
  <si>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</si>
  <si>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</si>
  <si>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</si>
  <si>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</si>
  <si>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</si>
  <si>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</si>
  <si>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</si>
  <si>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</si>
  <si>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</si>
  <si>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</si>
  <si>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</si>
  <si>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</si>
  <si>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</si>
  <si>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</si>
  <si>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</si>
  <si>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</si>
  <si>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</si>
  <si>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</si>
  <si>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</si>
  <si>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</si>
  <si>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</si>
  <si>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</si>
  <si>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</si>
  <si>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</si>
  <si>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</si>
  <si>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</si>
  <si>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</si>
  <si>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</si>
  <si>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</si>
  <si>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</si>
  <si>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</si>
  <si>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</si>
  <si>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</si>
  <si>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</si>
  <si>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</si>
  <si>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</si>
  <si>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</si>
  <si>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</si>
  <si>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</si>
  <si>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</si>
  <si>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</si>
  <si>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</si>
  <si>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</si>
  <si>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</si>
  <si>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</si>
  <si>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</si>
  <si>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</si>
  <si>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</si>
  <si>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</si>
  <si>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</si>
  <si>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</si>
  <si>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</si>
  <si>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</si>
  <si>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</si>
  <si>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</si>
  <si>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</si>
  <si>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</si>
  <si>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</si>
  <si>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</si>
  <si>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</si>
  <si>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</si>
  <si>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</si>
  <si>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</si>
  <si>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</si>
  <si>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</si>
  <si>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</si>
  <si>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</si>
  <si>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</si>
  <si>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</si>
  <si>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</si>
  <si>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</si>
  <si>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</si>
  <si>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</si>
  <si>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</si>
  <si>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</si>
  <si>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</si>
  <si>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</si>
  <si>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</si>
  <si>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</si>
  <si>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</si>
  <si>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</si>
  <si>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</si>
  <si>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</si>
  <si>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</si>
  <si>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</si>
  <si>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</si>
  <si>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</si>
  <si>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</si>
  <si>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</si>
  <si>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</si>
  <si>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</si>
  <si>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</si>
  <si>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</si>
  <si>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</si>
  <si>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</si>
  <si>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</si>
  <si>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</si>
  <si>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</si>
  <si>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</si>
  <si>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</si>
  <si>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</si>
  <si>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</si>
  <si>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</si>
  <si>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</si>
  <si>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</si>
  <si>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</si>
  <si>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</si>
  <si>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</si>
  <si>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</si>
  <si>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</si>
  <si>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</si>
  <si>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</si>
  <si>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</si>
  <si>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</si>
  <si>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</si>
  <si>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</si>
  <si>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</si>
  <si>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</si>
  <si>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</si>
  <si>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</si>
  <si>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</si>
  <si>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</si>
  <si>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</si>
  <si>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</si>
  <si>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</si>
  <si>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</si>
  <si>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</si>
  <si>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</si>
  <si>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</si>
  <si>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</si>
  <si>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</si>
  <si>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</si>
  <si>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</si>
  <si>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</si>
  <si>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</si>
  <si>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</si>
  <si>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</si>
  <si>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</si>
  <si>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</si>
  <si>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</si>
  <si>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</si>
  <si>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</si>
  <si>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</si>
  <si>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</si>
  <si>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</si>
  <si>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</si>
  <si>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</si>
  <si>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</si>
  <si>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</si>
  <si>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</si>
  <si>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</si>
  <si>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</si>
  <si>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</si>
  <si>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</si>
  <si>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</si>
  <si>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</si>
  <si>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</si>
  <si>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</si>
  <si>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</si>
  <si>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</si>
  <si>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</si>
  <si>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</si>
  <si>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</si>
  <si>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</si>
  <si>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</si>
  <si>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</si>
  <si>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</si>
  <si>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</si>
  <si>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</si>
  <si>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</si>
  <si>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</si>
  <si>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</si>
  <si>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</si>
  <si>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</si>
  <si>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</si>
  <si>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</si>
  <si>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</si>
  <si>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</si>
  <si>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</si>
  <si>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</si>
  <si>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</si>
  <si>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</si>
  <si>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</si>
  <si>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</si>
  <si>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</si>
  <si>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</si>
  <si>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</si>
  <si>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</si>
  <si>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</si>
  <si>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</si>
  <si>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</si>
  <si>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</si>
  <si>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</si>
  <si>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</si>
  <si>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</si>
  <si>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</si>
  <si>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</si>
  <si>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</si>
  <si>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</si>
  <si>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</si>
  <si>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</si>
  <si>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</si>
  <si>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</si>
  <si>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</si>
  <si>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</si>
  <si>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</si>
  <si>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</si>
  <si>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</si>
  <si>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</si>
  <si>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</si>
  <si>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</si>
  <si>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</si>
  <si>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</si>
  <si>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</si>
  <si>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</si>
  <si>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</si>
  <si>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</si>
  <si>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</si>
  <si>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</si>
  <si>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</si>
  <si>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</si>
  <si>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</si>
  <si>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</si>
  <si>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</si>
  <si>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</si>
  <si>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</si>
  <si>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</si>
  <si>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</si>
  <si>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</si>
  <si>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</si>
  <si>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</si>
  <si>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</si>
  <si>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</si>
  <si>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</si>
  <si>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</si>
  <si>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</si>
  <si>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</si>
  <si>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</si>
  <si>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</si>
  <si>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</si>
  <si>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</si>
  <si>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</si>
  <si>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</si>
  <si>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</si>
  <si>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</si>
  <si>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</si>
  <si>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</si>
  <si>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</si>
  <si>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</si>
  <si>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</si>
  <si>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</si>
  <si>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</si>
  <si>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</si>
  <si>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</si>
  <si>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</si>
  <si>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</si>
  <si>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</si>
  <si>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</si>
  <si>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</si>
  <si>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</si>
  <si>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</si>
  <si>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</si>
  <si>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</si>
  <si>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</si>
  <si>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</si>
  <si>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</si>
  <si>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</si>
  <si>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</si>
  <si>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</si>
  <si>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</si>
  <si>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</si>
  <si>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</si>
  <si>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</si>
  <si>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</si>
  <si>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</si>
  <si>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</si>
  <si>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</si>
  <si>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</si>
  <si>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</si>
  <si>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</si>
  <si>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</si>
  <si>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</si>
  <si>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</si>
  <si>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</si>
  <si>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</si>
  <si>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</si>
  <si>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</si>
  <si>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</si>
  <si>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</si>
  <si>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</si>
  <si>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</si>
  <si>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</si>
  <si>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</si>
  <si>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</si>
  <si>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</si>
  <si>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</si>
  <si>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</si>
  <si>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</si>
  <si>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</si>
  <si>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</si>
  <si>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</si>
  <si>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</si>
  <si>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</si>
  <si>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</si>
  <si>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</si>
  <si>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</si>
  <si>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</si>
  <si>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</si>
  <si>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</si>
  <si>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</si>
  <si>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</si>
  <si>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</si>
  <si>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</si>
  <si>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</si>
  <si>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</si>
  <si>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</si>
  <si>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</si>
  <si>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</si>
  <si>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</si>
  <si>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</si>
  <si>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</si>
  <si>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</si>
  <si>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</si>
  <si>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</si>
  <si>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</si>
  <si>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</si>
  <si>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</si>
  <si>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</si>
  <si>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</si>
  <si>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</si>
  <si>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</si>
  <si>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</si>
  <si>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</si>
  <si>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</si>
  <si>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</si>
  <si>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</si>
  <si>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</si>
  <si>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</si>
  <si>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</si>
  <si>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</si>
  <si>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</si>
  <si>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</si>
  <si>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</si>
  <si>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</si>
  <si>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</si>
  <si>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</si>
  <si>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</si>
  <si>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</si>
  <si>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</si>
  <si>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</si>
  <si>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</si>
  <si>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</si>
  <si>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</si>
  <si>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</si>
  <si>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</si>
  <si>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</si>
  <si>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</si>
  <si>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</si>
  <si>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</si>
  <si>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</si>
  <si>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</si>
  <si>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</si>
  <si>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</si>
  <si>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</si>
  <si>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</si>
  <si>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</si>
  <si>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</si>
  <si>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</si>
  <si>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</si>
  <si>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</si>
  <si>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</si>
  <si>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</si>
  <si>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</si>
  <si>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</si>
  <si>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</si>
  <si>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</si>
  <si>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</si>
  <si>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</si>
  <si>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</si>
  <si>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</si>
  <si>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</si>
  <si>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</si>
  <si>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</si>
  <si>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</si>
  <si>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</si>
  <si>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</si>
  <si>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</si>
  <si>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</si>
  <si>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</si>
  <si>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</si>
  <si>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</si>
  <si>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</si>
  <si>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</si>
  <si>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</si>
  <si>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</si>
  <si>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</si>
  <si>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</si>
  <si>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</si>
  <si>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</si>
  <si>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</si>
  <si>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</si>
  <si>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</si>
  <si>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</si>
  <si>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</si>
  <si>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</si>
  <si>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</si>
  <si>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</si>
  <si>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</si>
  <si>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</si>
  <si>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</si>
  <si>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</si>
  <si>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</si>
  <si>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</si>
  <si>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</si>
  <si>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</si>
  <si>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</si>
  <si>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</si>
  <si>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</si>
  <si>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</si>
  <si>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</si>
  <si>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</si>
  <si>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</si>
  <si>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</si>
  <si>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</si>
  <si>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</si>
  <si>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</si>
  <si>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</si>
  <si>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</si>
  <si>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</si>
  <si>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</si>
  <si>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</si>
  <si>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</si>
  <si>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</si>
  <si>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</si>
  <si>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</si>
  <si>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</si>
  <si>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</si>
  <si>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</si>
  <si>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</si>
  <si>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</si>
  <si>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</si>
  <si>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</si>
  <si>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</si>
  <si>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</si>
  <si>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</si>
  <si>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</si>
  <si>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</si>
  <si>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</si>
  <si>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</si>
  <si>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</si>
  <si>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</si>
  <si>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</si>
  <si>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</si>
  <si>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</si>
  <si>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</si>
  <si>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</si>
  <si>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</si>
  <si>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</si>
  <si>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</si>
  <si>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</si>
  <si>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</si>
  <si>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</si>
  <si>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</si>
  <si>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</si>
  <si>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</si>
  <si>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</si>
  <si>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</si>
  <si>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</si>
  <si>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</si>
  <si>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</si>
  <si>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</si>
  <si>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</si>
  <si>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</si>
  <si>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</si>
  <si>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</si>
  <si>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</si>
  <si>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</si>
  <si>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</si>
  <si>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</si>
  <si>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</si>
  <si>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</si>
  <si>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</si>
  <si>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</si>
  <si>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</si>
  <si>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</si>
  <si>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</si>
  <si>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</si>
  <si>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</si>
  <si>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</si>
  <si>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</si>
  <si>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</si>
  <si>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</si>
  <si>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</si>
  <si>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</si>
  <si>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</si>
  <si>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</si>
  <si>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</si>
  <si>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</si>
  <si>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</si>
  <si>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</si>
  <si>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</si>
  <si>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</si>
  <si>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</si>
  <si>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</si>
  <si>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</si>
  <si>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</si>
  <si>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</si>
  <si>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</si>
  <si>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</si>
  <si>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</si>
  <si>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</si>
  <si>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</si>
  <si>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</si>
  <si>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</si>
  <si>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</si>
  <si>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</si>
  <si>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</si>
  <si>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</si>
  <si>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</si>
  <si>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</si>
  <si>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</si>
  <si>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</si>
  <si>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</si>
  <si>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</si>
  <si>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</si>
  <si>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</si>
  <si>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</si>
  <si>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</si>
  <si>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</si>
  <si>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</si>
  <si>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</si>
  <si>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</si>
  <si>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</si>
  <si>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</si>
  <si>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</si>
  <si>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</si>
  <si>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</si>
  <si>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</si>
  <si>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</si>
  <si>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</si>
  <si>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</si>
  <si>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</si>
  <si>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</si>
  <si>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</si>
  <si>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</si>
  <si>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</si>
  <si>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</si>
  <si>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</si>
  <si>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</si>
  <si>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</si>
  <si>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</si>
  <si>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</si>
  <si>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</si>
  <si>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</si>
  <si>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</si>
  <si>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</si>
  <si>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</si>
  <si>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</si>
  <si>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</si>
  <si>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</si>
  <si>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</si>
  <si>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</si>
  <si>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</si>
  <si>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</si>
  <si>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</si>
  <si>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</si>
  <si>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</si>
  <si>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</si>
  <si>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</si>
  <si>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</si>
  <si>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</si>
  <si>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</si>
  <si>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</si>
  <si>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</si>
  <si>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</si>
  <si>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</si>
  <si>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</si>
  <si>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</si>
  <si>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</si>
  <si>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</si>
  <si>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</si>
  <si>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</si>
  <si>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</si>
  <si>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</si>
  <si>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</si>
  <si>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</si>
  <si>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</si>
  <si>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</si>
  <si>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</si>
  <si>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</si>
  <si>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</si>
  <si>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</si>
  <si>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</si>
  <si>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</si>
  <si>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</si>
  <si>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</si>
  <si>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</si>
  <si>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</si>
  <si>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</si>
  <si>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</si>
  <si>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</si>
  <si>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</si>
  <si>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</si>
  <si>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</si>
  <si>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</si>
  <si>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</si>
  <si>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</si>
  <si>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</si>
  <si>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</si>
  <si>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</si>
  <si>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</si>
  <si>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</si>
  <si>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</si>
  <si>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</si>
  <si>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</si>
  <si>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</si>
  <si>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</si>
  <si>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</si>
  <si>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</si>
  <si>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</si>
  <si>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</si>
  <si>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</si>
  <si>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</si>
  <si>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</si>
  <si>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</si>
  <si>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</si>
  <si>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</si>
  <si>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</si>
  <si>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</si>
  <si>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</si>
  <si>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</si>
  <si>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</si>
  <si>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</si>
  <si>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</si>
  <si>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</si>
  <si>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</si>
  <si>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</si>
  <si>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</si>
  <si>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</si>
  <si>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</si>
  <si>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</si>
  <si>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</si>
  <si>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</si>
  <si>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</si>
  <si>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</si>
  <si>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</si>
  <si>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</si>
  <si>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</si>
  <si>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</si>
  <si>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</si>
  <si>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</si>
  <si>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</si>
  <si>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</si>
  <si>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</si>
  <si>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</si>
  <si>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</si>
  <si>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</si>
  <si>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</si>
  <si>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</si>
  <si>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</si>
  <si>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</si>
  <si>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</si>
  <si>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</si>
  <si>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</si>
  <si>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</si>
  <si>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</si>
  <si>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</si>
  <si>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</si>
  <si>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</si>
  <si>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</si>
  <si>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</si>
  <si>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</si>
  <si>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</si>
  <si>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</si>
  <si>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</si>
  <si>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</si>
  <si>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</si>
  <si>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</si>
  <si>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</si>
  <si>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</si>
  <si>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</si>
  <si>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</si>
  <si>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</si>
  <si>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</si>
  <si>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</si>
  <si>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</si>
  <si>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</si>
  <si>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</si>
  <si>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</si>
  <si>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</si>
  <si>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</si>
  <si>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</si>
  <si>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</si>
  <si>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</si>
  <si>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</si>
  <si>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</si>
  <si>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</si>
  <si>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</si>
  <si>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</si>
  <si>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</si>
  <si>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</si>
  <si>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</si>
  <si>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</si>
  <si>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</si>
  <si>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</si>
  <si>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</si>
  <si>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</si>
  <si>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</si>
  <si>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</si>
  <si>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</si>
  <si>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</si>
  <si>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</si>
  <si>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</si>
  <si>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</si>
  <si>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</si>
  <si>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</si>
  <si>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</si>
  <si>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</si>
  <si>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</si>
  <si>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</si>
  <si>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</si>
  <si>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</si>
  <si>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</si>
  <si>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</si>
  <si>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</si>
  <si>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</si>
  <si>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</si>
  <si>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</si>
  <si>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</si>
  <si>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</si>
  <si>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</si>
  <si>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</si>
  <si>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</si>
  <si>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</si>
  <si>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</si>
  <si>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</si>
  <si>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</si>
  <si>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</si>
  <si>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</si>
  <si>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</si>
  <si>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</si>
  <si>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</si>
  <si>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</si>
  <si>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</si>
  <si>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</si>
  <si>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</si>
  <si>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</si>
  <si>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</si>
  <si>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</si>
  <si>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</si>
  <si>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</si>
  <si>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</si>
  <si>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</si>
  <si>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</si>
  <si>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</si>
  <si>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</si>
  <si>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</si>
  <si>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</si>
  <si>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</si>
  <si>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</si>
  <si>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</si>
  <si>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</si>
  <si>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</si>
  <si>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</si>
  <si>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</si>
  <si>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</si>
  <si>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</si>
  <si>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</si>
  <si>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</si>
  <si>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</si>
  <si>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</si>
  <si>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</si>
  <si>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</si>
  <si>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</si>
  <si>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</si>
  <si>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</si>
  <si>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</si>
  <si>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</si>
  <si>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</si>
  <si>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</si>
  <si>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</si>
  <si>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</si>
  <si>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</si>
  <si>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</si>
  <si>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</si>
  <si>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</si>
  <si>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</si>
  <si>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</si>
  <si>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</si>
  <si>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</si>
  <si>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</si>
  <si>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</si>
  <si>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</si>
  <si>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</si>
  <si>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</si>
  <si>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</si>
  <si>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</si>
  <si>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</si>
  <si>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</si>
  <si>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</si>
  <si>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</si>
  <si>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</si>
  <si>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</si>
  <si>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</si>
  <si>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</si>
  <si>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</si>
  <si>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</si>
  <si>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</si>
  <si>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</si>
  <si>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</si>
  <si>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</si>
  <si>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</si>
  <si>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</si>
  <si>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</si>
  <si>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</si>
  <si>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</si>
  <si>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</si>
  <si>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</si>
  <si>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</si>
  <si>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</si>
  <si>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</si>
  <si>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</si>
  <si>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</si>
  <si>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</si>
  <si>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</si>
  <si>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</si>
  <si>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</si>
  <si>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</si>
  <si>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</si>
  <si>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</si>
  <si>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</si>
  <si>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</si>
  <si>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</si>
  <si>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</si>
  <si>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</si>
  <si>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</si>
  <si>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</si>
  <si>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</si>
  <si>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</si>
  <si>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</si>
  <si>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</si>
  <si>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</si>
  <si>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</si>
  <si>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</si>
  <si>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</si>
  <si>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</si>
  <si>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</si>
  <si>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</si>
  <si>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</si>
  <si>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</si>
  <si>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</si>
  <si>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</si>
  <si>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</si>
  <si>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</si>
  <si>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</si>
  <si>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</si>
  <si>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</si>
  <si>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</si>
  <si>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</si>
  <si>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</si>
  <si>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</si>
  <si>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</si>
  <si>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</si>
  <si>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</si>
  <si>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</si>
  <si>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</si>
  <si>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</si>
  <si>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</si>
  <si>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</si>
  <si>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</si>
  <si>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</si>
  <si>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</si>
  <si>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</si>
  <si>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</si>
  <si>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</si>
  <si>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</si>
  <si>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</si>
  <si>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</si>
  <si>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</si>
  <si>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</si>
  <si>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</si>
  <si>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</si>
  <si>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</si>
  <si>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</si>
  <si>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</si>
  <si>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</si>
  <si>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</si>
  <si>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</si>
  <si>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</si>
  <si>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</si>
  <si>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</si>
  <si>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</si>
  <si>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</si>
  <si>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</si>
  <si>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</si>
  <si>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</si>
  <si>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</si>
  <si>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</si>
  <si>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</si>
  <si>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</si>
  <si>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</si>
  <si>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</si>
  <si>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</si>
  <si>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</si>
  <si>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</si>
  <si>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</si>
  <si>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</si>
  <si>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</si>
  <si>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</si>
  <si>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</si>
  <si>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</si>
  <si>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</si>
  <si>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</si>
  <si>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</si>
  <si>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</si>
  <si>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</si>
  <si>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</si>
  <si>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</si>
  <si>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</si>
  <si>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</si>
  <si>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</si>
  <si>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</si>
  <si>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</si>
  <si>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</si>
  <si>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</si>
  <si>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</si>
  <si>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</si>
  <si>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</si>
  <si>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</si>
  <si>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</si>
  <si>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</si>
  <si>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</si>
  <si>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</si>
  <si>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</si>
  <si>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</si>
  <si>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</si>
  <si>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</si>
  <si>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</si>
  <si>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</si>
  <si>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</si>
  <si>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</si>
  <si>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</si>
  <si>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</si>
  <si>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</si>
  <si>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</si>
  <si>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</si>
  <si>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</si>
  <si>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</si>
  <si>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</si>
  <si>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</si>
  <si>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</si>
  <si>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</si>
  <si>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</si>
  <si>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</si>
  <si>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</si>
  <si>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</si>
  <si>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</si>
  <si>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</si>
  <si>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</si>
  <si>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</si>
  <si>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</si>
  <si>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</si>
  <si>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</si>
  <si>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</si>
  <si>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</si>
  <si>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</si>
  <si>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</si>
  <si>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</si>
  <si>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</si>
  <si>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</si>
  <si>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</si>
  <si>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</si>
  <si>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</si>
  <si>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</si>
  <si>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</si>
  <si>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</si>
  <si>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</si>
  <si>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</si>
  <si>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</si>
  <si>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</si>
  <si>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</si>
  <si>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</si>
  <si>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</si>
  <si>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</si>
  <si>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</si>
  <si>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</si>
  <si>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</si>
  <si>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</si>
  <si>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</si>
  <si>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</si>
  <si>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</si>
  <si>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</si>
  <si>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</si>
  <si>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</si>
  <si>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</si>
  <si>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</si>
  <si>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</si>
  <si>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</si>
  <si>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</si>
  <si>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</si>
  <si>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</si>
  <si>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</si>
  <si>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</si>
  <si>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</si>
  <si>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</si>
  <si>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</si>
  <si>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</si>
  <si>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</si>
  <si>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</si>
  <si>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</si>
  <si>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</si>
  <si>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</si>
  <si>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</si>
  <si>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</si>
  <si>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</si>
  <si>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</si>
  <si>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</si>
  <si>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</si>
  <si>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</si>
  <si>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</si>
  <si>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</si>
  <si>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</si>
  <si>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</si>
  <si>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</si>
  <si>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</si>
  <si>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</si>
  <si>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</si>
  <si>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</si>
  <si>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</si>
  <si>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</si>
  <si>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</si>
  <si>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</si>
  <si>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</si>
  <si>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</si>
  <si>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</si>
  <si>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</si>
  <si>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</si>
  <si>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</si>
  <si>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</si>
  <si>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</si>
  <si>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</si>
  <si>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</si>
  <si>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</si>
  <si>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</si>
  <si>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</si>
  <si>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</si>
  <si>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</si>
  <si>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</si>
  <si>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</si>
  <si>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</si>
  <si>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</si>
  <si>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</si>
  <si>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</si>
  <si>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</si>
  <si>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</si>
  <si>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</si>
  <si>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</si>
  <si>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</si>
  <si>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</si>
  <si>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</si>
  <si>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</si>
  <si>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</si>
  <si>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</si>
  <si>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</si>
  <si>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</si>
  <si>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</si>
  <si>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</si>
  <si>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</si>
  <si>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</si>
  <si>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</si>
  <si>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</si>
  <si>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</si>
  <si>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</si>
  <si>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</si>
  <si>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</si>
  <si>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</si>
  <si>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</si>
  <si>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</si>
  <si>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</si>
  <si>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</si>
  <si>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</si>
  <si>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</si>
  <si>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</si>
  <si>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</si>
  <si>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</si>
  <si>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</si>
  <si>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</si>
  <si>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</si>
  <si>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</si>
  <si>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</si>
  <si>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</si>
  <si>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</si>
  <si>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</si>
  <si>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</si>
  <si>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</si>
  <si>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</si>
  <si>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</si>
  <si>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</si>
  <si>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</si>
  <si>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</si>
  <si>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</si>
  <si>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</si>
  <si>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</si>
  <si>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</si>
  <si>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</si>
  <si>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</si>
  <si>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</si>
  <si>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</si>
  <si>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</si>
  <si>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</si>
  <si>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</si>
  <si>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</si>
  <si>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</si>
  <si>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</si>
  <si>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</si>
  <si>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</si>
  <si>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</si>
  <si>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</si>
  <si>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</si>
  <si>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</si>
  <si>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</si>
  <si>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</si>
  <si>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</si>
  <si>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</si>
  <si>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</si>
  <si>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</si>
  <si>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</si>
  <si>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</si>
  <si>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</si>
  <si>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</si>
  <si>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</si>
  <si>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</si>
  <si>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</si>
  <si>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</si>
  <si>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</si>
  <si>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</si>
  <si>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</si>
  <si>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</si>
  <si>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</si>
  <si>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</si>
  <si>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</si>
  <si>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</si>
  <si>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</si>
  <si>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</si>
  <si>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</si>
  <si>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</si>
  <si>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</si>
  <si>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</si>
  <si>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</si>
  <si>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</si>
  <si>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</si>
  <si>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</si>
  <si>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</si>
  <si>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</si>
  <si>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</si>
  <si>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</si>
  <si>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</si>
  <si>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</si>
  <si>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</si>
  <si>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</si>
  <si>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</si>
  <si>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</si>
  <si>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</si>
  <si>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</si>
  <si>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</si>
  <si>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</si>
  <si>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</si>
  <si>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</si>
  <si>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</si>
  <si>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</si>
  <si>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</si>
  <si>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</si>
  <si>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</si>
  <si>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</si>
  <si>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</si>
  <si>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</si>
  <si>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</si>
  <si>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</si>
  <si>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</si>
  <si>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</si>
  <si>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</si>
  <si>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</si>
  <si>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</si>
  <si>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</si>
  <si>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</si>
  <si>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</si>
  <si>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</si>
  <si>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</si>
  <si>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</si>
  <si>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</si>
  <si>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</si>
  <si>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</si>
  <si>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</si>
  <si>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</si>
  <si>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</si>
  <si>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</si>
  <si>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</si>
  <si>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</si>
  <si>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</si>
  <si>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</si>
  <si>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</si>
  <si>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</si>
  <si>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</si>
  <si>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</si>
  <si>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</si>
  <si>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</si>
  <si>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</si>
  <si>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</si>
  <si>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</si>
  <si>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</si>
  <si>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</si>
  <si>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</si>
  <si>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</si>
  <si>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</si>
  <si>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</si>
  <si>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</si>
  <si>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</si>
  <si>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</si>
  <si>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</si>
  <si>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</si>
  <si>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</si>
  <si>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</si>
  <si>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</si>
  <si>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</si>
  <si>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</si>
  <si>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</si>
  <si>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</si>
  <si>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</si>
  <si>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</si>
  <si>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</si>
  <si>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</si>
  <si>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</si>
  <si>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</si>
  <si>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</si>
  <si>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</si>
  <si>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</si>
  <si>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</si>
  <si>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</si>
  <si>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</si>
  <si>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</si>
  <si>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</si>
  <si>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</si>
  <si>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</si>
  <si>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</si>
  <si>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</si>
  <si>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</si>
  <si>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</si>
  <si>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</si>
  <si>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</si>
  <si>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</si>
  <si>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</si>
  <si>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</si>
  <si>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</si>
  <si>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</si>
  <si>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</si>
  <si>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</si>
  <si>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</si>
  <si>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</si>
  <si>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</si>
  <si>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</si>
  <si>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</si>
  <si>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</si>
  <si>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</si>
  <si>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</si>
  <si>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</si>
  <si>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</si>
  <si>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</si>
  <si>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</si>
  <si>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</si>
  <si>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</si>
  <si>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</si>
  <si>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</si>
  <si>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</si>
  <si>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</si>
  <si>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</si>
  <si>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</si>
  <si>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</si>
  <si>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</si>
  <si>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</si>
  <si>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</si>
  <si>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</si>
  <si>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</si>
  <si>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</si>
  <si>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</si>
  <si>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</si>
  <si>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</si>
  <si>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</si>
  <si>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</si>
  <si>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</si>
  <si>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</si>
  <si>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</si>
  <si>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</si>
  <si>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</si>
  <si>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</si>
  <si>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</si>
  <si>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</si>
  <si>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</si>
  <si>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</si>
  <si>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</si>
  <si>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</si>
  <si>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</si>
  <si>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</si>
  <si>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</si>
  <si>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</si>
  <si>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</si>
  <si>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</si>
  <si>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</si>
  <si>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</si>
  <si>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</si>
  <si>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</si>
  <si>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</si>
  <si>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</si>
  <si>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</si>
  <si>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</si>
  <si>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</si>
  <si>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</si>
  <si>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</si>
  <si>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</si>
  <si>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</si>
  <si>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</si>
  <si>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</si>
  <si>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</si>
  <si>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</si>
  <si>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</si>
  <si>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</si>
  <si>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</si>
  <si>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</si>
  <si>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</si>
  <si>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</si>
  <si>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</si>
  <si>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</si>
  <si>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</si>
  <si>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</si>
  <si>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</si>
  <si>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</si>
  <si>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</si>
  <si>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</si>
  <si>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</si>
  <si>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</si>
  <si>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</si>
  <si>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</si>
  <si>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</si>
  <si>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</si>
  <si>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</si>
  <si>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</si>
  <si>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</si>
  <si>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</si>
  <si>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</si>
  <si>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</si>
  <si>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</si>
  <si>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</si>
  <si>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</si>
  <si>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</si>
  <si>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</si>
  <si>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</si>
  <si>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</si>
  <si>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</si>
  <si>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</si>
  <si>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</si>
  <si>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</si>
  <si>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</si>
  <si>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</si>
  <si>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</si>
  <si>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</si>
  <si>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</si>
  <si>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</si>
  <si>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</si>
  <si>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</si>
  <si>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</si>
  <si>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</si>
  <si>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</si>
  <si>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</si>
  <si>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</si>
  <si>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</si>
  <si>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</si>
  <si>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</si>
  <si>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</si>
  <si>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</si>
  <si>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</si>
  <si>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</si>
  <si>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</si>
  <si>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</si>
  <si>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</si>
  <si>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</si>
  <si>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</si>
  <si>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</si>
  <si>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</si>
  <si>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</si>
  <si>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</si>
  <si>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</si>
  <si>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</si>
  <si>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</si>
  <si>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</si>
  <si>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</si>
  <si>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</si>
  <si>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</si>
  <si>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</si>
  <si>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</si>
  <si>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</si>
  <si>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</si>
  <si>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</si>
  <si>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</si>
  <si>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</si>
  <si>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</si>
  <si>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</si>
  <si>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</si>
  <si>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</si>
  <si>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</si>
  <si>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</si>
  <si>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</si>
  <si>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</si>
  <si>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</si>
  <si>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</si>
  <si>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</si>
  <si>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</si>
  <si>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</si>
  <si>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</si>
  <si>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</si>
  <si>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</si>
  <si>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</si>
  <si>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</si>
  <si>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</si>
  <si>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</si>
  <si>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</si>
  <si>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</si>
  <si>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</si>
  <si>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</si>
  <si>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</si>
  <si>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</si>
  <si>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</si>
  <si>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</si>
  <si>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</si>
  <si>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</si>
  <si>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</si>
  <si>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</si>
  <si>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</si>
  <si>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</si>
  <si>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</si>
  <si>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</si>
  <si>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</si>
  <si>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</si>
  <si>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</si>
  <si>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</si>
  <si>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</si>
  <si>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</si>
  <si>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</si>
  <si>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</si>
  <si>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</si>
  <si>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</si>
  <si>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</si>
  <si>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</si>
  <si>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</si>
  <si>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</si>
  <si>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</si>
  <si>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</si>
  <si>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</si>
  <si>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</si>
  <si>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</si>
  <si>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</si>
  <si>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</si>
  <si>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</si>
  <si>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</si>
  <si>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</si>
  <si>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</si>
  <si>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</si>
  <si>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</si>
  <si>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</si>
  <si>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</si>
  <si>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</si>
  <si>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</si>
  <si>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</si>
  <si>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</si>
  <si>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</si>
  <si>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</si>
  <si>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</si>
  <si>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</si>
  <si>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</si>
  <si>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</si>
  <si>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</si>
  <si>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</si>
  <si>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</si>
  <si>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</si>
  <si>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</si>
  <si>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</si>
  <si>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</si>
  <si>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</si>
  <si>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</si>
  <si>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</si>
  <si>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</si>
  <si>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</si>
  <si>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</si>
  <si>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</si>
  <si>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</si>
  <si>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</si>
  <si>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</si>
  <si>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</si>
  <si>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</si>
  <si>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</si>
  <si>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</si>
  <si>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</si>
  <si>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</si>
  <si>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</si>
  <si>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</si>
  <si>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</si>
  <si>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</si>
  <si>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</si>
  <si>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</si>
  <si>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</si>
  <si>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</si>
  <si>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</si>
  <si>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</si>
  <si>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</si>
  <si>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</si>
  <si>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</si>
  <si>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</si>
  <si>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</si>
  <si>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</si>
  <si>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</si>
  <si>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</si>
  <si>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</si>
  <si>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</si>
  <si>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</si>
  <si>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</si>
  <si>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</si>
  <si>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</si>
  <si>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</si>
  <si>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</si>
  <si>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</si>
  <si>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</si>
  <si>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</si>
  <si>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</si>
  <si>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</si>
  <si>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</si>
  <si>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</si>
  <si>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</si>
  <si>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</si>
  <si>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</si>
  <si>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</si>
  <si>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</si>
  <si>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</si>
  <si>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</si>
  <si>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</si>
  <si>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</si>
  <si>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</si>
  <si>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</si>
  <si>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</si>
  <si>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</si>
  <si>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</si>
  <si>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</si>
  <si>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</si>
  <si>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</si>
  <si>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</si>
  <si>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</si>
  <si>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</si>
  <si>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</si>
  <si>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</si>
  <si>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</si>
  <si>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</si>
  <si>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</si>
  <si>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</si>
  <si>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</si>
  <si>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</si>
  <si>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</si>
  <si>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</si>
  <si>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</si>
  <si>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</si>
  <si>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</si>
  <si>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</si>
  <si>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</si>
  <si>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</si>
  <si>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</si>
  <si>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</si>
  <si>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</si>
  <si>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</si>
  <si>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</si>
  <si>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</si>
  <si>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</si>
  <si>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</si>
  <si>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</si>
  <si>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</si>
  <si>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</si>
  <si>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</si>
  <si>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</si>
  <si>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</si>
  <si>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</si>
  <si>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</si>
  <si>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</si>
  <si>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</si>
  <si>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</si>
  <si>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</si>
  <si>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</si>
  <si>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</si>
  <si>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</si>
  <si>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</si>
  <si>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</si>
  <si>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</si>
  <si>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</si>
  <si>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</si>
  <si>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</si>
  <si>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</si>
  <si>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</si>
  <si>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</si>
  <si>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</si>
  <si>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</si>
  <si>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</si>
  <si>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</si>
  <si>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</si>
  <si>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</si>
  <si>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</si>
  <si>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</si>
  <si>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</si>
  <si>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</si>
  <si>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</si>
  <si>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</si>
  <si>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</si>
  <si>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</si>
  <si>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</si>
  <si>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</si>
  <si>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</si>
  <si>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</si>
  <si>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</si>
  <si>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</si>
  <si>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</si>
  <si>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</si>
  <si>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</si>
  <si>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</si>
  <si>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</si>
  <si>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</si>
  <si>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</si>
  <si>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</si>
  <si>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</si>
  <si>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</si>
  <si>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</si>
  <si>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</si>
  <si>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</si>
  <si>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</si>
  <si>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</si>
  <si>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</si>
  <si>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</si>
  <si>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</si>
  <si>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</si>
  <si>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</si>
  <si>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</si>
  <si>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</si>
  <si>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</si>
  <si>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</si>
  <si>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</si>
  <si>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</si>
  <si>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</si>
  <si>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</si>
  <si>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</si>
  <si>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</si>
  <si>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</si>
  <si>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</si>
  <si>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</si>
  <si>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</si>
  <si>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</si>
  <si>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</si>
  <si>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</si>
  <si>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</si>
  <si>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</si>
  <si>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</si>
  <si>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</si>
  <si>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</si>
  <si>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</si>
  <si>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</si>
  <si>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</si>
  <si>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</si>
  <si>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</si>
  <si>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</si>
  <si>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</si>
  <si>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</si>
  <si>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</si>
  <si>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</si>
  <si>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</si>
  <si>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</si>
  <si>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</si>
  <si>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</si>
  <si>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</si>
  <si>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</si>
  <si>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</si>
  <si>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</si>
  <si>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</si>
  <si>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</si>
  <si>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</si>
  <si>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</si>
  <si>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</si>
  <si>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</si>
  <si>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</si>
  <si>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</si>
  <si>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</si>
  <si>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</si>
  <si>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</si>
  <si>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</si>
  <si>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</si>
  <si>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</si>
  <si>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</si>
  <si>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</si>
  <si>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</si>
  <si>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</si>
  <si>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</si>
  <si>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</si>
  <si>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</si>
  <si>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</si>
  <si>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</si>
  <si>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</si>
  <si>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</si>
  <si>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</si>
  <si>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</si>
  <si>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</si>
  <si>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</si>
  <si>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</si>
  <si>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</si>
  <si>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</si>
  <si>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</si>
  <si>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</si>
  <si>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</si>
  <si>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</si>
  <si>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</si>
  <si>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</si>
  <si>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</si>
  <si>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</si>
  <si>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</si>
  <si>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</si>
  <si>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</si>
  <si>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</si>
  <si>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</si>
  <si>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</si>
  <si>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</si>
  <si>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</si>
  <si>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</si>
  <si>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</si>
  <si>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</si>
  <si>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</si>
  <si>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</si>
  <si>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</si>
  <si>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</si>
  <si>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</si>
  <si>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</si>
  <si>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</si>
  <si>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</si>
  <si>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</si>
  <si>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</si>
  <si>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</si>
  <si>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</si>
  <si>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</si>
  <si>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</si>
  <si>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</si>
  <si>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</si>
  <si>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</si>
  <si>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</si>
  <si>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</si>
  <si>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</si>
  <si>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</si>
  <si>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</si>
  <si>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</si>
  <si>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</si>
  <si>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</si>
  <si>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</si>
  <si>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</si>
  <si>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</si>
  <si>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</si>
  <si>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</si>
  <si>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</si>
  <si>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</si>
  <si>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</si>
  <si>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</si>
  <si>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</si>
  <si>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</si>
  <si>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</si>
  <si>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</si>
  <si>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</si>
  <si>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</si>
  <si>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</si>
  <si>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</si>
  <si>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</si>
  <si>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</si>
  <si>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</si>
  <si>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</si>
  <si>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</si>
  <si>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</si>
  <si>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</si>
  <si>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</si>
  <si>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</si>
  <si>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</si>
  <si>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</si>
  <si>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</si>
  <si>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</si>
  <si>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</si>
  <si>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</si>
  <si>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</si>
  <si>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</si>
  <si>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</si>
  <si>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</si>
  <si>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</si>
  <si>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</si>
  <si>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</si>
  <si>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</si>
  <si>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</si>
  <si>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</si>
  <si>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</si>
  <si>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</si>
  <si>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</si>
  <si>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</si>
  <si>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</si>
  <si>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</si>
  <si>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</si>
  <si>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</si>
  <si>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</si>
  <si>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</si>
  <si>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</si>
  <si>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</si>
  <si>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</si>
  <si>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</si>
  <si>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</si>
  <si>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</si>
  <si>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</si>
  <si>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</si>
  <si>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</si>
  <si>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</si>
  <si>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</si>
  <si>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</si>
  <si>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</si>
  <si>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</si>
  <si>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</si>
  <si>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</si>
  <si>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</si>
  <si>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</si>
  <si>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</si>
  <si>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</si>
  <si>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</si>
  <si>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</si>
  <si>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</si>
  <si>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</si>
  <si>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</si>
  <si>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</si>
  <si>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</si>
  <si>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</si>
  <si>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</si>
  <si>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</si>
  <si>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</si>
  <si>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</si>
  <si>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</si>
  <si>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</si>
  <si>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</si>
  <si>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</si>
  <si>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</si>
  <si>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</si>
  <si>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</si>
  <si>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</si>
  <si>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</si>
  <si>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</si>
  <si>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</si>
  <si>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</si>
  <si>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</si>
  <si>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</si>
  <si>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</si>
  <si>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</si>
  <si>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</si>
  <si>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</si>
  <si>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</si>
  <si>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</si>
  <si>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</si>
  <si>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</si>
  <si>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</si>
  <si>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</si>
  <si>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</si>
  <si>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</si>
  <si>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</si>
  <si>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</si>
  <si>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</si>
  <si>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</si>
  <si>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</si>
  <si>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</si>
  <si>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</si>
  <si>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</si>
  <si>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</si>
  <si>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</si>
  <si>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</si>
  <si>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</si>
  <si>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</si>
  <si>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</si>
  <si>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</si>
  <si>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</si>
  <si>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</si>
  <si>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</si>
  <si>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</si>
  <si>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</si>
  <si>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</si>
  <si>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</si>
  <si>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</si>
  <si>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</si>
  <si>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</si>
  <si>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</si>
  <si>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</si>
  <si>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</si>
  <si>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</si>
  <si>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</si>
  <si>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</si>
  <si>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</si>
  <si>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</si>
  <si>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</si>
  <si>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</si>
  <si>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</si>
  <si>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</si>
  <si>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</si>
  <si>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</si>
  <si>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</si>
  <si>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</si>
  <si>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</si>
  <si>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</si>
  <si>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</si>
  <si>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</si>
  <si>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</si>
  <si>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</si>
  <si>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</si>
  <si>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</si>
  <si>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</si>
  <si>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</si>
  <si>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</si>
  <si>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</si>
  <si>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</si>
  <si>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</si>
  <si>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</si>
  <si>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</si>
  <si>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</si>
  <si>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</si>
  <si>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</si>
  <si>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</si>
  <si>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</si>
  <si>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</si>
  <si>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</si>
  <si>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</si>
  <si>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</si>
  <si>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</si>
  <si>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</si>
  <si>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</si>
  <si>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</si>
  <si>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</si>
  <si>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</si>
  <si>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</si>
  <si>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</si>
  <si>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</si>
  <si>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</si>
  <si>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</si>
  <si>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</si>
  <si>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</si>
  <si>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</si>
  <si>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</si>
  <si>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</si>
  <si>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</si>
  <si>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</si>
  <si>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</si>
  <si>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</si>
  <si>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</si>
  <si>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</si>
  <si>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</si>
  <si>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</si>
  <si>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</si>
  <si>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</si>
  <si>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</si>
  <si>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</si>
  <si>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</si>
  <si>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</si>
  <si>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</si>
  <si>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</si>
  <si>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</si>
  <si>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</si>
  <si>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</si>
  <si>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</si>
  <si>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</si>
  <si>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</si>
  <si>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</si>
  <si>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</si>
  <si>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</si>
  <si>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</si>
  <si>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</si>
  <si>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</si>
  <si>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</si>
  <si>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</si>
  <si>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</si>
  <si>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</si>
  <si>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</si>
  <si>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</si>
  <si>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</si>
  <si>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</si>
  <si>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</si>
  <si>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</si>
  <si>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</si>
  <si>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</si>
  <si>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</si>
  <si>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</si>
  <si>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</si>
  <si>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</si>
  <si>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</si>
  <si>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</si>
  <si>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</si>
  <si>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</si>
  <si>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</si>
  <si>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</si>
  <si>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</si>
  <si>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</si>
  <si>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</si>
  <si>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</si>
  <si>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</si>
  <si>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</si>
  <si>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</si>
  <si>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</si>
  <si>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</si>
  <si>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</si>
  <si>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</si>
  <si>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</si>
  <si>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</si>
  <si>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</si>
  <si>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</si>
  <si>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</si>
  <si>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</si>
  <si>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</si>
  <si>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</si>
  <si>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</si>
  <si>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</si>
  <si>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</si>
  <si>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</si>
  <si>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</si>
  <si>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</si>
  <si>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</si>
  <si>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</si>
  <si>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</si>
  <si>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</si>
  <si>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</si>
  <si>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</si>
  <si>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</si>
  <si>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</si>
  <si>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</si>
  <si>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</si>
  <si>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</si>
  <si>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</si>
  <si>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</si>
  <si>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</si>
  <si>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</si>
  <si>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</si>
  <si>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</si>
  <si>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</si>
  <si>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</si>
  <si>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</si>
  <si>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</si>
  <si>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</si>
  <si>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</si>
  <si>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</si>
  <si>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</si>
  <si>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</si>
  <si>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</si>
  <si>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</si>
  <si>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</si>
  <si>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</si>
  <si>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</si>
  <si>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</si>
  <si>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</si>
  <si>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</si>
  <si>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</si>
  <si>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</si>
  <si>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</si>
  <si>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</si>
  <si>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</si>
  <si>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</si>
  <si>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</si>
  <si>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</si>
  <si>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</si>
  <si>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</si>
  <si>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</si>
  <si>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</si>
  <si>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</si>
  <si>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</si>
  <si>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</si>
  <si>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</si>
  <si>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</si>
  <si>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</si>
  <si>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</si>
  <si>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</si>
  <si>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</si>
  <si>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</si>
  <si>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</si>
  <si>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</si>
  <si>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</si>
  <si>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</si>
  <si>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</si>
  <si>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</si>
  <si>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</si>
  <si>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</si>
  <si>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</si>
  <si>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</si>
  <si>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</si>
  <si>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</si>
  <si>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</si>
  <si>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</si>
  <si>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</si>
  <si>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</si>
  <si>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</si>
  <si>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</si>
  <si>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</si>
  <si>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</si>
  <si>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</si>
  <si>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</si>
  <si>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</si>
  <si>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</si>
  <si>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</si>
  <si>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</si>
  <si>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</si>
  <si>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</si>
  <si>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</si>
  <si>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</si>
  <si>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</si>
  <si>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</si>
  <si>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</si>
  <si>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</si>
  <si>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</si>
  <si>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</si>
  <si>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</si>
  <si>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</si>
  <si>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</si>
  <si>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</si>
  <si>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</si>
  <si>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</si>
  <si>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</si>
  <si>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</si>
  <si>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</si>
  <si>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</si>
  <si>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</si>
  <si>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</si>
  <si>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</si>
  <si>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</si>
  <si>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</si>
  <si>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</si>
  <si>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</si>
  <si>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</si>
  <si>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</si>
  <si>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</si>
  <si>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</si>
  <si>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</si>
  <si>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</si>
  <si>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</si>
  <si>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</si>
  <si>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</si>
  <si>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</si>
  <si>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</si>
  <si>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</si>
  <si>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</si>
  <si>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</si>
  <si>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</si>
  <si>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</si>
  <si>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</si>
  <si>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</si>
  <si>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</si>
  <si>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</si>
  <si>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</si>
  <si>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</si>
  <si>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</si>
  <si>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</si>
  <si>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</si>
  <si>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</si>
  <si>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</si>
  <si>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</si>
  <si>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</si>
  <si>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</si>
  <si>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</si>
  <si>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</si>
  <si>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</si>
  <si>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</si>
  <si>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</si>
  <si>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</si>
  <si>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</si>
  <si>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</si>
  <si>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</si>
  <si>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</si>
  <si>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</si>
  <si>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</si>
  <si>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</si>
  <si>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</si>
  <si>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</si>
  <si>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</si>
  <si>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</si>
  <si>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</si>
  <si>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</si>
  <si>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</si>
  <si>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</si>
  <si>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</si>
  <si>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</si>
  <si>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</si>
  <si>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</si>
  <si>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</si>
  <si>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</si>
  <si>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</si>
  <si>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</si>
  <si>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</si>
  <si>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</si>
  <si>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</si>
  <si>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</si>
  <si>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</si>
  <si>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</si>
  <si>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</si>
  <si>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</si>
  <si>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</si>
  <si>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</si>
  <si>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</si>
  <si>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</si>
  <si>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</si>
  <si>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</si>
  <si>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</si>
  <si>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</si>
  <si>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</si>
  <si>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</si>
  <si>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</si>
  <si>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</si>
  <si>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</si>
  <si>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</si>
  <si>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</si>
  <si>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</si>
  <si>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</si>
  <si>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</si>
  <si>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</si>
  <si>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</si>
  <si>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</si>
  <si>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</si>
  <si>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</si>
  <si>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</si>
  <si>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</si>
  <si>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</si>
  <si>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</si>
  <si>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</si>
  <si>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</si>
  <si>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</si>
  <si>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</si>
  <si>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</si>
  <si>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</si>
  <si>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</si>
  <si>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</si>
  <si>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</si>
  <si>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</si>
  <si>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</si>
  <si>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</si>
  <si>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</si>
  <si>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</si>
  <si>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</si>
  <si>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</si>
  <si>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</si>
  <si>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</si>
  <si>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</si>
  <si>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</si>
  <si>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</si>
  <si>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</si>
  <si>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</si>
  <si>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</si>
  <si>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</si>
  <si>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</si>
  <si>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</si>
  <si>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</si>
  <si>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</si>
  <si>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</si>
  <si>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</si>
  <si>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</si>
  <si>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</si>
  <si>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</si>
  <si>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</si>
  <si>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</si>
  <si>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</si>
  <si>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</si>
  <si>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</si>
  <si>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</si>
  <si>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</si>
  <si>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</si>
  <si>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</si>
  <si>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</si>
  <si>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</si>
  <si>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</si>
  <si>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</si>
  <si>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</si>
  <si>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</si>
  <si>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</si>
  <si>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</si>
  <si>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</si>
  <si>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</si>
  <si>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</si>
  <si>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</si>
  <si>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</si>
  <si>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</si>
  <si>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</si>
  <si>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</si>
  <si>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</si>
  <si>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</si>
  <si>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</si>
  <si>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</si>
  <si>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</si>
  <si>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</si>
  <si>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</si>
  <si>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</si>
  <si>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</si>
  <si>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</si>
  <si>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</si>
  <si>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</si>
  <si>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</si>
  <si>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</si>
  <si>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</si>
  <si>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</si>
  <si>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</si>
  <si>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</si>
  <si>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</si>
  <si>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</si>
  <si>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</si>
  <si>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</si>
  <si>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</si>
  <si>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</si>
  <si>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</si>
  <si>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</si>
  <si>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</si>
  <si>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</si>
  <si>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</si>
  <si>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</si>
  <si>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</si>
  <si>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</si>
  <si>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</si>
  <si>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</si>
  <si>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</si>
  <si>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</si>
  <si>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</si>
  <si>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</si>
  <si>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</si>
  <si>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</si>
  <si>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</si>
  <si>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</si>
  <si>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</si>
  <si>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</si>
  <si>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</si>
  <si>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</si>
  <si>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</si>
  <si>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</si>
  <si>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</si>
  <si>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</si>
  <si>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</si>
  <si>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</si>
  <si>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</si>
  <si>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</si>
  <si>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</si>
  <si>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</si>
  <si>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</si>
  <si>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</si>
  <si>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</si>
  <si>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</si>
  <si>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</si>
  <si>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</si>
  <si>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</si>
  <si>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</si>
  <si>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</si>
  <si>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</si>
  <si>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</si>
  <si>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</si>
  <si>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</si>
  <si>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</si>
  <si>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</si>
  <si>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</si>
  <si>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</si>
  <si>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</si>
  <si>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</si>
  <si>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</si>
  <si>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</si>
  <si>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</si>
  <si>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</si>
  <si>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</si>
  <si>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</si>
  <si>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</si>
  <si>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</si>
  <si>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</si>
  <si>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</si>
  <si>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</si>
  <si>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</si>
  <si>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</si>
  <si>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</si>
  <si>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</si>
  <si>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</si>
  <si>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</si>
  <si>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</si>
  <si>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</si>
  <si>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</si>
  <si>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</si>
  <si>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</si>
  <si>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</si>
  <si>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</si>
  <si>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</si>
  <si>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</si>
  <si>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</si>
  <si>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</si>
  <si>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</si>
  <si>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</si>
  <si>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</si>
  <si>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</si>
  <si>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</si>
  <si>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</si>
  <si>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</si>
  <si>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</si>
  <si>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</si>
  <si>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</si>
  <si>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</si>
  <si>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</si>
  <si>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</si>
  <si>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</si>
  <si>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</si>
  <si>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</si>
  <si>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</si>
  <si>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</si>
  <si>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</si>
  <si>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</si>
  <si>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</si>
  <si>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</si>
  <si>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</si>
  <si>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</si>
  <si>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</si>
  <si>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</si>
  <si>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</si>
  <si>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</si>
  <si>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</si>
  <si>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</si>
  <si>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</si>
  <si>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</si>
  <si>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</si>
  <si>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</si>
  <si>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</si>
  <si>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</si>
  <si>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</si>
  <si>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</si>
  <si>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</si>
  <si>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</si>
  <si>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</si>
  <si>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</si>
  <si>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</si>
  <si>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</si>
  <si>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</si>
  <si>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</si>
  <si>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</si>
  <si>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</si>
  <si>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</si>
  <si>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</si>
  <si>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</si>
  <si>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</si>
  <si>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</si>
  <si>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</si>
  <si>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</si>
  <si>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</si>
  <si>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</si>
  <si>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</si>
  <si>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</si>
  <si>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</si>
  <si>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</si>
  <si>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</si>
  <si>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</si>
  <si>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</si>
  <si>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</si>
  <si>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</si>
  <si>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</si>
  <si>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</si>
  <si>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</si>
  <si>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</si>
  <si>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</si>
  <si>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</si>
  <si>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</si>
  <si>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</si>
  <si>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</si>
  <si>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</si>
  <si>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</si>
  <si>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</si>
  <si>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</si>
  <si>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</si>
  <si>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</si>
  <si>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</si>
  <si>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</si>
  <si>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</si>
  <si>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</si>
  <si>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</si>
  <si>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</si>
  <si>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</si>
  <si>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</si>
  <si>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</si>
  <si>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</si>
  <si>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</si>
  <si>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</si>
  <si>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</si>
  <si>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</si>
  <si>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</si>
  <si>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</si>
  <si>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</si>
  <si>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</si>
  <si>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</si>
  <si>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</si>
  <si>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</si>
  <si>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</si>
  <si>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</si>
  <si>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</si>
  <si>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</si>
  <si>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</si>
  <si>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</si>
  <si>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</si>
  <si>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</si>
  <si>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</si>
  <si>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</si>
  <si>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</si>
  <si>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</si>
  <si>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</si>
  <si>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</si>
  <si>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</si>
  <si>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</si>
  <si>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</si>
  <si>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</si>
  <si>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</si>
  <si>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</si>
  <si>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</si>
  <si>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</si>
  <si>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</si>
  <si>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</si>
  <si>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</si>
  <si>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</si>
  <si>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</si>
  <si>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</si>
  <si>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</si>
  <si>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</si>
  <si>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</si>
  <si>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</si>
  <si>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</si>
  <si>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</si>
  <si>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</si>
  <si>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</si>
  <si>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</si>
  <si>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</si>
  <si>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</si>
  <si>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</si>
  <si>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</si>
  <si>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</si>
  <si>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</si>
  <si>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</si>
  <si>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</si>
  <si>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</si>
  <si>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</si>
  <si>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</si>
  <si>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</si>
  <si>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</si>
  <si>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</si>
  <si>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</si>
  <si>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</si>
  <si>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</si>
  <si>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</si>
  <si>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</si>
  <si>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</si>
  <si>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</si>
  <si>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</si>
  <si>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</si>
  <si>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</si>
  <si>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</si>
  <si>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</si>
  <si>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</si>
  <si>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</si>
  <si>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</si>
  <si>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</si>
  <si>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</si>
  <si>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</si>
  <si>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</si>
  <si>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</si>
  <si>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</si>
  <si>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</si>
  <si>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</si>
  <si>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</si>
  <si>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</si>
  <si>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</si>
  <si>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</si>
  <si>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</si>
  <si>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</si>
  <si>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</si>
  <si>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</si>
  <si>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</si>
  <si>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</si>
  <si>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</si>
  <si>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</si>
  <si>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</si>
  <si>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</si>
  <si>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</si>
  <si>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</si>
  <si>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</si>
  <si>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</si>
  <si>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</si>
  <si>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</si>
  <si>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</si>
  <si>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</si>
  <si>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</si>
  <si>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</si>
  <si>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</si>
  <si>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</si>
  <si>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</si>
  <si>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</si>
  <si>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</si>
  <si>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</si>
  <si>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</si>
  <si>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</si>
  <si>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</si>
  <si>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</si>
  <si>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</si>
  <si>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</si>
  <si>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</si>
  <si>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</si>
  <si>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</si>
  <si>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</si>
  <si>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</si>
  <si>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</si>
  <si>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</si>
  <si>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</si>
  <si>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</si>
  <si>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</si>
  <si>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</si>
  <si>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</si>
  <si>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</si>
  <si>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</si>
  <si>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</si>
  <si>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</si>
  <si>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</si>
  <si>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</si>
  <si>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</si>
  <si>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</si>
  <si>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</si>
  <si>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</si>
  <si>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</si>
  <si>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</si>
  <si>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</si>
  <si>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</si>
  <si>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</si>
  <si>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</si>
  <si>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</si>
  <si>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</si>
  <si>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</si>
  <si>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</si>
  <si>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</si>
  <si>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</si>
  <si>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</si>
  <si>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</si>
  <si>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</si>
  <si>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</si>
  <si>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</si>
  <si>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</si>
  <si>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</si>
  <si>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</si>
  <si>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</si>
  <si>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</si>
  <si>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</si>
  <si>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</si>
  <si>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</si>
  <si>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</si>
  <si>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</si>
  <si>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</si>
  <si>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</si>
  <si>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</si>
  <si>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</si>
  <si>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</si>
  <si>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</si>
  <si>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</si>
  <si>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</si>
  <si>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</si>
  <si>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</si>
  <si>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</si>
  <si>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</si>
  <si>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</si>
  <si>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</si>
  <si>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</si>
  <si>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</si>
  <si>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</si>
  <si>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</si>
  <si>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</si>
  <si>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</si>
  <si>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</si>
  <si>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</si>
  <si>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</si>
  <si>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</si>
  <si>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</si>
  <si>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</si>
  <si>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</si>
  <si>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</si>
  <si>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</si>
  <si>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</si>
  <si>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</si>
  <si>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</si>
  <si>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</si>
  <si>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</si>
  <si>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</si>
  <si>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</si>
  <si>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</si>
  <si>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</si>
  <si>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</si>
  <si>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</si>
  <si>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</si>
  <si>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</si>
  <si>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</si>
  <si>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</si>
  <si>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</si>
  <si>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</si>
  <si>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</si>
  <si>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</si>
  <si>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</si>
  <si>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</si>
  <si>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</si>
  <si>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</si>
  <si>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</si>
  <si>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</si>
  <si>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</si>
  <si>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</si>
  <si>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</si>
  <si>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</si>
  <si>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</si>
  <si>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</si>
  <si>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</si>
  <si>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</si>
  <si>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</si>
  <si>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</si>
  <si>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</si>
  <si>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</si>
  <si>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</si>
  <si>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</si>
  <si>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</si>
  <si>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</si>
  <si>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</si>
  <si>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</si>
  <si>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</si>
  <si>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</si>
  <si>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</si>
  <si>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</si>
  <si>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</si>
  <si>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</si>
  <si>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</si>
  <si>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</si>
  <si>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</si>
  <si>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</si>
  <si>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</si>
  <si>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</si>
  <si>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</si>
  <si>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</si>
  <si>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</si>
  <si>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</si>
  <si>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</si>
  <si>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</si>
  <si>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</si>
  <si>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</si>
  <si>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</si>
  <si>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</si>
  <si>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</si>
  <si>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</si>
  <si>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</si>
  <si>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</si>
  <si>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</si>
  <si>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</si>
  <si>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</si>
  <si>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</si>
  <si>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</si>
  <si>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</si>
  <si>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</si>
  <si>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</si>
  <si>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</si>
  <si>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</si>
  <si>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</si>
  <si>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</si>
  <si>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</si>
  <si>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</si>
  <si>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</si>
  <si>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</si>
  <si>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</si>
  <si>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</si>
  <si>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</si>
  <si>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</si>
  <si>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</si>
  <si>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</si>
  <si>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</si>
  <si>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</si>
  <si>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</si>
  <si>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</si>
  <si>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</si>
  <si>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</si>
  <si>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</si>
  <si>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</si>
  <si>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</si>
  <si>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</si>
  <si>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</si>
  <si>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</si>
  <si>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</si>
  <si>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</si>
  <si>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</si>
  <si>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</si>
  <si>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</si>
  <si>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</si>
  <si>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</si>
  <si>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</si>
  <si>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</si>
  <si>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</si>
  <si>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</si>
  <si>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</si>
  <si>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</si>
  <si>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</si>
  <si>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</si>
  <si>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</si>
  <si>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</si>
  <si>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</si>
  <si>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</si>
  <si>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</si>
  <si>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</si>
  <si>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</si>
  <si>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</si>
  <si>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</si>
  <si>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</si>
  <si>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</si>
  <si>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</si>
  <si>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</si>
  <si>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</si>
  <si>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</si>
  <si>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</si>
  <si>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</si>
  <si>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</si>
  <si>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</si>
  <si>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</si>
  <si>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</si>
  <si>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</si>
  <si>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</si>
  <si>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</si>
  <si>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</si>
  <si>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</si>
  <si>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</si>
  <si>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</si>
  <si>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</si>
  <si>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</si>
  <si>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</si>
  <si>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</si>
  <si>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</si>
  <si>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</si>
  <si>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</si>
  <si>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</si>
  <si>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</si>
  <si>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</si>
  <si>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</si>
  <si>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</si>
  <si>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</si>
  <si>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</si>
  <si>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</si>
  <si>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</si>
  <si>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</si>
  <si>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</si>
  <si>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</si>
  <si>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</si>
  <si>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</si>
  <si>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</si>
  <si>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</si>
  <si>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</si>
  <si>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</si>
  <si>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</si>
  <si>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</si>
  <si>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</si>
  <si>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</si>
  <si>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</si>
  <si>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</si>
  <si>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</si>
  <si>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</si>
  <si>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</si>
  <si>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</si>
  <si>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</si>
  <si>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</si>
  <si>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</si>
  <si>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</si>
  <si>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</si>
  <si>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</si>
  <si>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</si>
  <si>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</si>
  <si>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</si>
  <si>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</si>
  <si>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</si>
  <si>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</si>
  <si>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</si>
  <si>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</si>
  <si>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</si>
  <si>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</si>
  <si>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</si>
  <si>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</si>
  <si>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</si>
  <si>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</si>
  <si>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</si>
  <si>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</si>
  <si>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</si>
  <si>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</si>
  <si>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</si>
  <si>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</si>
  <si>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</si>
  <si>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</si>
  <si>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</si>
  <si>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</si>
  <si>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</si>
  <si>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</si>
  <si>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</si>
  <si>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</si>
  <si>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</si>
  <si>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</si>
  <si>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</si>
  <si>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</si>
  <si>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</si>
  <si>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</si>
  <si>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</si>
  <si>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</si>
  <si>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</si>
  <si>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</si>
  <si>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</si>
  <si>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</si>
  <si>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</si>
  <si>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</si>
  <si>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</si>
  <si>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</si>
  <si>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</si>
  <si>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</si>
  <si>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</si>
  <si>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</si>
  <si>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</si>
  <si>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</si>
  <si>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</si>
  <si>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</si>
  <si>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</si>
  <si>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</si>
  <si>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</si>
  <si>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</si>
  <si>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</si>
  <si>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</si>
  <si>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</si>
  <si>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</si>
  <si>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</si>
  <si>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</si>
  <si>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</si>
  <si>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</si>
  <si>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</si>
  <si>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</si>
  <si>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</si>
  <si>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</si>
  <si>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</si>
  <si>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</si>
  <si>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</si>
  <si>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</si>
  <si>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</si>
  <si>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</si>
  <si>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</si>
  <si>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</si>
  <si>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</si>
  <si>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</si>
  <si>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</si>
  <si>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</si>
  <si>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</si>
  <si>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</si>
  <si>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</si>
  <si>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</si>
  <si>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</si>
  <si>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</si>
  <si>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</si>
  <si>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</si>
  <si>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</si>
  <si>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</si>
  <si>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</si>
  <si>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</si>
  <si>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</si>
  <si>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</si>
  <si>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</si>
  <si>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</si>
  <si>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</si>
  <si>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</si>
  <si>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</si>
  <si>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</si>
  <si>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</si>
  <si>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</si>
  <si>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</si>
  <si>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</si>
  <si>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</si>
  <si>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</si>
  <si>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</si>
  <si>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</si>
  <si>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</si>
  <si>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</si>
  <si>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</si>
  <si>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</si>
  <si>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</si>
  <si>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</si>
  <si>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</si>
  <si>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</si>
  <si>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</si>
  <si>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</si>
  <si>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</si>
  <si>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</si>
  <si>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</si>
  <si>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</si>
  <si>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</si>
  <si>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</si>
  <si>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</si>
  <si>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</si>
  <si>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</si>
  <si>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</si>
  <si>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</si>
  <si>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</si>
  <si>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</si>
  <si>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</si>
  <si>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</si>
  <si>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</si>
  <si>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</si>
  <si>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</si>
  <si>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</si>
  <si>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</si>
  <si>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</si>
  <si>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</si>
  <si>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</si>
  <si>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</si>
  <si>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</si>
  <si>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</si>
  <si>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</si>
  <si>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</si>
  <si>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</si>
  <si>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</si>
  <si>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</si>
  <si>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</si>
  <si>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</si>
  <si>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</si>
  <si>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</si>
  <si>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</si>
  <si>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</si>
  <si>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</si>
  <si>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</si>
  <si>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</si>
  <si>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</si>
  <si>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</si>
  <si>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</si>
  <si>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</si>
  <si>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</si>
  <si>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</si>
  <si>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</si>
  <si>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</si>
  <si>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</si>
  <si>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</si>
  <si>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</si>
  <si>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</si>
  <si>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</si>
  <si>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</si>
  <si>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</si>
  <si>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</si>
  <si>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</si>
  <si>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</si>
  <si>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</si>
  <si>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</si>
  <si>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</si>
  <si>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</si>
  <si>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</si>
  <si>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</si>
  <si>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</si>
  <si>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</si>
  <si>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</si>
  <si>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</si>
  <si>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</si>
  <si>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</si>
  <si>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</si>
  <si>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</si>
  <si>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</si>
  <si>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</si>
  <si>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</si>
  <si>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</si>
  <si>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</si>
  <si>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</si>
  <si>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</si>
  <si>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</si>
  <si>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</si>
  <si>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</si>
  <si>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</si>
  <si>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</si>
  <si>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</si>
  <si>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</si>
  <si>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</si>
  <si>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</si>
  <si>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</si>
  <si>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</si>
  <si>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</si>
  <si>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</si>
  <si>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</si>
  <si>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</si>
  <si>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</si>
  <si>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</si>
  <si>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</si>
  <si>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</si>
  <si>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</si>
  <si>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</si>
  <si>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</si>
  <si>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</si>
  <si>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</si>
  <si>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</si>
  <si>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</si>
  <si>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</si>
  <si>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</si>
  <si>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</si>
  <si>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</si>
  <si>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</si>
  <si>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</si>
  <si>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</si>
  <si>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</si>
  <si>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</si>
  <si>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</si>
  <si>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</si>
  <si>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</si>
  <si>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</si>
  <si>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</si>
  <si>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</si>
  <si>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</si>
  <si>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</si>
  <si>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</si>
  <si>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</si>
  <si>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</si>
  <si>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</si>
  <si>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</si>
  <si>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</si>
  <si>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</si>
  <si>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</si>
  <si>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</si>
  <si>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</si>
  <si>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</si>
  <si>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</si>
  <si>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</si>
  <si>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</si>
  <si>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</si>
  <si>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</si>
  <si>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</si>
  <si>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</si>
  <si>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</si>
  <si>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</si>
  <si>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</si>
  <si>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</si>
  <si>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</si>
  <si>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</si>
  <si>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</si>
  <si>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</si>
  <si>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</si>
  <si>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</si>
  <si>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</si>
  <si>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</si>
  <si>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</si>
  <si>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</si>
  <si>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</si>
  <si>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</si>
  <si>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</si>
  <si>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</si>
  <si>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</si>
  <si>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</si>
  <si>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</si>
  <si>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</si>
  <si>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</si>
  <si>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</si>
  <si>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</si>
  <si>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</si>
  <si>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</si>
  <si>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</si>
  <si>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</si>
  <si>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</si>
  <si>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</si>
  <si>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</si>
  <si>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</si>
  <si>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</si>
  <si>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</si>
  <si>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</si>
  <si>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</si>
  <si>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</si>
  <si>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</si>
  <si>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</si>
  <si>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</si>
  <si>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</si>
  <si>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</si>
  <si>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</si>
  <si>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</si>
  <si>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</si>
  <si>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</si>
  <si>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</si>
  <si>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</si>
  <si>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</si>
  <si>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</si>
  <si>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</si>
  <si>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</si>
  <si>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</si>
  <si>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</si>
  <si>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</si>
  <si>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</si>
  <si>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</si>
  <si>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</si>
  <si>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</si>
  <si>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</si>
  <si>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</si>
  <si>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</si>
  <si>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</si>
  <si>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</si>
  <si>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</si>
  <si>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</si>
  <si>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</si>
  <si>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</si>
  <si>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</si>
  <si>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</si>
  <si>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</si>
  <si>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</si>
  <si>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</si>
  <si>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</si>
  <si>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</si>
  <si>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</si>
  <si>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</si>
  <si>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</si>
  <si>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</si>
  <si>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</si>
  <si>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</si>
  <si>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</si>
  <si>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</si>
  <si>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</si>
  <si>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</si>
  <si>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</si>
  <si>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</si>
  <si>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</si>
  <si>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</si>
  <si>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</si>
  <si>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</si>
  <si>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</si>
  <si>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</si>
  <si>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</si>
  <si>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</si>
  <si>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</si>
  <si>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</si>
  <si>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</si>
  <si>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</si>
  <si>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</si>
  <si>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</si>
  <si>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</si>
  <si>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</si>
  <si>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</si>
  <si>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</si>
  <si>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</si>
  <si>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</si>
  <si>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</si>
  <si>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</si>
  <si>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</si>
  <si>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</si>
  <si>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</si>
  <si>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</si>
  <si>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</si>
  <si>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</si>
  <si>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</si>
  <si>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</si>
  <si>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</si>
  <si>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</si>
  <si>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</si>
  <si>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</si>
  <si>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</si>
  <si>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</si>
  <si>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</si>
  <si>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</si>
  <si>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</si>
  <si>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</si>
  <si>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</si>
  <si>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</si>
  <si>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</si>
  <si>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</si>
  <si>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</si>
  <si>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</si>
  <si>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</si>
  <si>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</si>
  <si>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</si>
  <si>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</si>
  <si>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</si>
  <si>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</si>
  <si>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</si>
  <si>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</si>
  <si>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</si>
  <si>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</si>
  <si>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</si>
  <si>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</si>
  <si>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</si>
  <si>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</si>
  <si>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</si>
  <si>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</si>
  <si>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</si>
  <si>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</si>
  <si>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</si>
  <si>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</si>
  <si>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</si>
  <si>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</si>
  <si>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</si>
  <si>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</si>
  <si>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</si>
  <si>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</si>
  <si>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</si>
  <si>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</si>
  <si>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</si>
  <si>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</si>
  <si>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</si>
  <si>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</si>
  <si>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</si>
  <si>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</si>
  <si>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</si>
  <si>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</si>
  <si>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</si>
  <si>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</si>
  <si>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</si>
  <si>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</si>
  <si>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</si>
  <si>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</si>
  <si>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</si>
  <si>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</si>
  <si>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</si>
  <si>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</si>
  <si>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</si>
  <si>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</si>
  <si>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</si>
  <si>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</si>
  <si>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</si>
  <si>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</si>
  <si>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</si>
  <si>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</si>
  <si>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</si>
  <si>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</si>
  <si>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</si>
  <si>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</si>
  <si>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</si>
  <si>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</si>
  <si>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</si>
  <si>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</si>
  <si>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</si>
  <si>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</si>
  <si>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</si>
  <si>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</si>
  <si>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</si>
  <si>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</si>
  <si>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</si>
  <si>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</si>
  <si>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</si>
  <si>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</si>
  <si>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</si>
  <si>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</si>
  <si>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</si>
  <si>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</si>
  <si>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</si>
  <si>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</si>
  <si>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</si>
  <si>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</si>
  <si>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</si>
  <si>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</si>
  <si>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</si>
  <si>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</si>
  <si>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</si>
  <si>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</si>
  <si>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</si>
  <si>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</si>
  <si>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</si>
  <si>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</si>
  <si>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</si>
  <si>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</si>
  <si>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</si>
  <si>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</si>
  <si>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</si>
  <si>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</si>
  <si>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</si>
  <si>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</si>
  <si>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</si>
  <si>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</si>
  <si>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</si>
  <si>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</si>
  <si>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</si>
  <si>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</si>
  <si>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</si>
  <si>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</si>
  <si>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</si>
  <si>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</si>
  <si>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</si>
  <si>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</si>
  <si>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</si>
  <si>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</si>
  <si>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</si>
  <si>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</si>
  <si>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</si>
  <si>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</si>
  <si>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</si>
  <si>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</si>
  <si>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</si>
  <si>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</si>
  <si>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</si>
  <si>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</si>
  <si>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</si>
  <si>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</si>
  <si>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</si>
  <si>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</si>
  <si>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</si>
  <si>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</si>
  <si>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</si>
  <si>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</si>
  <si>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</si>
  <si>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</si>
  <si>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</si>
  <si>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</si>
  <si>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</si>
  <si>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</si>
  <si>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</si>
  <si>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</si>
  <si>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</si>
  <si>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</si>
  <si>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</si>
  <si>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</si>
  <si>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</si>
  <si>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</si>
  <si>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</si>
  <si>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</si>
  <si>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</si>
  <si>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</si>
  <si>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</si>
  <si>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</si>
  <si>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</si>
  <si>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</si>
  <si>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</si>
  <si>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</si>
  <si>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</si>
  <si>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</si>
  <si>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</si>
  <si>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</si>
  <si>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</si>
  <si>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</si>
  <si>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</si>
  <si>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</si>
  <si>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</si>
  <si>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</si>
  <si>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</si>
  <si>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</si>
  <si>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</si>
  <si>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</si>
  <si>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</si>
  <si>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</si>
  <si>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</si>
  <si>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</si>
  <si>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</si>
  <si>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</si>
  <si>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</si>
  <si>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</si>
  <si>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</si>
  <si>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</si>
  <si>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</si>
  <si>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</si>
  <si>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</si>
  <si>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</si>
  <si>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</si>
  <si>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</si>
  <si>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</si>
  <si>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</si>
  <si>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</si>
  <si>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</si>
  <si>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</si>
  <si>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</si>
  <si>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</si>
  <si>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</si>
  <si>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</si>
  <si>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</si>
  <si>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</si>
  <si>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</si>
  <si>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</si>
  <si>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</si>
  <si>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</si>
  <si>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</si>
  <si>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</si>
  <si>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</si>
  <si>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</si>
  <si>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</si>
  <si>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</si>
  <si>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</si>
  <si>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</si>
  <si>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</si>
  <si>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</si>
  <si>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</si>
  <si>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</si>
  <si>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</si>
  <si>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</si>
  <si>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</si>
  <si>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</si>
  <si>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</si>
  <si>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</si>
  <si>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</si>
  <si>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</si>
  <si>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</si>
  <si>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</si>
  <si>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</si>
  <si>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</si>
  <si>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</si>
  <si>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</si>
  <si>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</si>
  <si>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</si>
  <si>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</si>
  <si>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</si>
  <si>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</si>
  <si>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</si>
  <si>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</si>
  <si>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</si>
  <si>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</si>
  <si>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</si>
  <si>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</si>
  <si>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</si>
  <si>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</si>
  <si>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</si>
  <si>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</si>
  <si>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</si>
  <si>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</si>
  <si>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</si>
  <si>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</si>
  <si>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</si>
  <si>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</si>
  <si>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</si>
  <si>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</si>
  <si>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</si>
  <si>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</si>
  <si>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</si>
  <si>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</si>
  <si>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</si>
  <si>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</si>
  <si>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</si>
  <si>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</si>
  <si>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</si>
  <si>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</si>
  <si>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</si>
  <si>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</si>
  <si>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</si>
  <si>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</si>
  <si>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</si>
  <si>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</si>
  <si>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</si>
  <si>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</si>
  <si>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</si>
  <si>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</si>
  <si>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</si>
  <si>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</si>
  <si>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</si>
  <si>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</si>
  <si>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</si>
  <si>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</si>
  <si>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</si>
  <si>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</si>
  <si>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</si>
  <si>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</si>
  <si>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</si>
  <si>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</si>
  <si>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</si>
  <si>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</si>
  <si>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</si>
  <si>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</si>
  <si>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</si>
  <si>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</si>
  <si>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</si>
  <si>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</si>
  <si>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</si>
  <si>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</si>
  <si>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</si>
  <si>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</si>
  <si>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</si>
  <si>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</si>
  <si>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</si>
  <si>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</si>
  <si>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</si>
  <si>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</si>
  <si>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</si>
  <si>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</si>
  <si>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</si>
  <si>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</si>
  <si>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</si>
  <si>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</si>
  <si>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</si>
  <si>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</si>
  <si>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</si>
  <si>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</si>
  <si>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</si>
  <si>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</si>
  <si>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</si>
  <si>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</si>
  <si>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</si>
  <si>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</si>
  <si>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</si>
  <si>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</si>
  <si>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</si>
  <si>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</si>
  <si>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</si>
  <si>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</si>
  <si>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</si>
  <si>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</si>
  <si>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</si>
  <si>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</si>
  <si>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</si>
  <si>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</si>
  <si>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</si>
  <si>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</si>
  <si>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</si>
  <si>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</si>
  <si>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</si>
  <si>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</si>
  <si>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</si>
  <si>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</si>
  <si>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</si>
  <si>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</si>
  <si>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</si>
  <si>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</si>
  <si>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</si>
  <si>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</si>
  <si>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</si>
  <si>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</si>
  <si>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</si>
  <si>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</si>
  <si>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</si>
  <si>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</si>
  <si>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</si>
  <si>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</si>
  <si>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</si>
  <si>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</si>
  <si>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</si>
  <si>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</si>
  <si>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</si>
  <si>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</si>
  <si>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</si>
  <si>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</si>
  <si>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</si>
  <si>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</si>
  <si>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</si>
  <si>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</si>
  <si>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</si>
  <si>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</si>
  <si>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</si>
  <si>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</si>
  <si>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</si>
  <si>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</si>
  <si>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</si>
  <si>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</si>
  <si>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</si>
  <si>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</si>
  <si>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</si>
  <si>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</si>
  <si>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</si>
  <si>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</si>
  <si>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</si>
  <si>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</si>
  <si>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</si>
  <si>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</si>
  <si>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</si>
  <si>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</si>
  <si>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</si>
  <si>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</si>
  <si>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</si>
  <si>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</si>
  <si>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</si>
  <si>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</si>
  <si>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</si>
  <si>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</si>
  <si>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</si>
  <si>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</si>
  <si>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</si>
  <si>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</si>
  <si>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</si>
  <si>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</si>
  <si>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</si>
  <si>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</si>
  <si>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</si>
  <si>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</si>
  <si>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</si>
  <si>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</si>
  <si>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</si>
  <si>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</si>
  <si>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</si>
  <si>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</si>
  <si>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</si>
  <si>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</si>
  <si>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</si>
  <si>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</si>
  <si>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</si>
  <si>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</si>
  <si>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</si>
  <si>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</si>
  <si>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</si>
  <si>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</si>
  <si>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</si>
  <si>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</si>
  <si>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</si>
  <si>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</si>
  <si>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</si>
  <si>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</si>
  <si>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</si>
  <si>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</si>
  <si>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</si>
  <si>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</si>
  <si>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</si>
  <si>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</si>
  <si>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</si>
  <si>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</si>
  <si>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</si>
  <si>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</si>
  <si>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</si>
  <si>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</si>
  <si>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</si>
  <si>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</si>
  <si>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</si>
  <si>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</si>
  <si>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</si>
  <si>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</si>
  <si>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</si>
  <si>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</si>
  <si>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</si>
  <si>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</si>
  <si>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</si>
  <si>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</si>
  <si>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</si>
  <si>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</si>
  <si>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</si>
  <si>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</si>
  <si>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</si>
  <si>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</si>
  <si>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</si>
  <si>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</si>
  <si>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</si>
  <si>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</si>
  <si>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</si>
  <si>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</si>
  <si>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</si>
  <si>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</si>
  <si>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</si>
  <si>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</si>
  <si>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</si>
  <si>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</si>
  <si>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</si>
  <si>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</si>
  <si>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</si>
  <si>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</si>
  <si>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</si>
  <si>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</si>
  <si>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</si>
  <si>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</si>
  <si>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</si>
  <si>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</si>
  <si>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</si>
  <si>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</si>
  <si>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</si>
  <si>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</si>
  <si>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</si>
  <si>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</si>
  <si>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</si>
  <si>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</si>
  <si>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</si>
  <si>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</si>
  <si>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</si>
  <si>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</si>
  <si>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</si>
  <si>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</si>
  <si>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</si>
  <si>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</si>
  <si>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</si>
  <si>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</si>
  <si>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</si>
  <si>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</si>
  <si>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</si>
  <si>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</si>
  <si>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</si>
  <si>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</si>
  <si>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</si>
  <si>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</si>
  <si>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</si>
  <si>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</si>
  <si>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</si>
  <si>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</si>
  <si>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</si>
  <si>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</si>
  <si>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</si>
  <si>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</si>
  <si>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</si>
  <si>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</si>
  <si>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</si>
  <si>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</si>
  <si>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</si>
  <si>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</si>
  <si>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</si>
  <si>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</si>
  <si>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</si>
  <si>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</si>
  <si>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</si>
  <si>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</si>
  <si>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</si>
  <si>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</si>
  <si>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</si>
  <si>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</si>
  <si>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</si>
  <si>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</si>
  <si>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</si>
  <si>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</si>
  <si>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</si>
  <si>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</si>
  <si>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</si>
  <si>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</si>
  <si>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</si>
  <si>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</si>
  <si>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</si>
  <si>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</si>
  <si>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</si>
  <si>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</si>
  <si>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</si>
  <si>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</si>
  <si>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</si>
  <si>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</si>
  <si>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</si>
  <si>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</si>
  <si>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</si>
  <si>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</si>
  <si>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</si>
  <si>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</si>
  <si>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</si>
  <si>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</si>
  <si>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</si>
  <si>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</si>
  <si>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</si>
  <si>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</si>
  <si>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</si>
  <si>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</si>
  <si>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</si>
  <si>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</si>
  <si>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</si>
  <si>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</si>
  <si>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</si>
  <si>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</si>
  <si>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</si>
  <si>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</si>
  <si>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</si>
  <si>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</si>
  <si>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</si>
  <si>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</si>
  <si>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</si>
  <si>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</si>
  <si>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</si>
  <si>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</si>
  <si>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</si>
  <si>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</si>
  <si>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</si>
  <si>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</si>
  <si>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</si>
  <si>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</si>
  <si>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</si>
  <si>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</si>
  <si>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</si>
  <si>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</si>
  <si>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</si>
  <si>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</si>
  <si>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</si>
  <si>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</si>
  <si>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</si>
  <si>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</si>
  <si>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</si>
  <si>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</si>
  <si>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</si>
  <si>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</si>
  <si>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</si>
  <si>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</si>
  <si>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</si>
  <si>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</si>
  <si>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</si>
  <si>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</si>
  <si>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</si>
  <si>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</si>
  <si>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</si>
  <si>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</si>
  <si>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</si>
  <si>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</si>
  <si>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</si>
  <si>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</si>
  <si>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</si>
  <si>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</si>
  <si>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</si>
  <si>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</si>
  <si>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</si>
  <si>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</si>
  <si>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</si>
  <si>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</si>
  <si>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</si>
  <si>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</si>
  <si>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</si>
  <si>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</si>
  <si>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</si>
  <si>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</si>
  <si>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</si>
  <si>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</si>
  <si>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</si>
  <si>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</si>
  <si>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</si>
  <si>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</si>
  <si>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</si>
  <si>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</si>
  <si>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</si>
  <si>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</si>
  <si>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</si>
  <si>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</si>
  <si>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</si>
  <si>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</si>
  <si>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</si>
  <si>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</si>
  <si>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</si>
  <si>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</si>
  <si>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</si>
  <si>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</si>
  <si>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</si>
  <si>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</si>
  <si>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</si>
  <si>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</si>
  <si>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</si>
  <si>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</si>
  <si>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</si>
  <si>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</si>
  <si>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</si>
  <si>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</si>
  <si>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</si>
  <si>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</si>
  <si>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</si>
  <si>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</si>
  <si>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</si>
  <si>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</si>
  <si>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</si>
  <si>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</si>
  <si>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</si>
  <si>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</si>
  <si>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</si>
  <si>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</si>
  <si>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</si>
  <si>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</si>
  <si>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</si>
  <si>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</si>
  <si>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</si>
  <si>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</si>
  <si>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</si>
  <si>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</si>
  <si>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</si>
  <si>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</si>
  <si>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</si>
  <si>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</si>
  <si>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</si>
  <si>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</si>
  <si>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</si>
  <si>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</si>
  <si>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</si>
  <si>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</si>
  <si>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</si>
  <si>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</si>
  <si>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</si>
  <si>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</si>
  <si>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</si>
  <si>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</si>
  <si>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</si>
  <si>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</si>
  <si>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</si>
  <si>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</si>
  <si>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</si>
  <si>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</si>
  <si>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</si>
  <si>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</si>
  <si>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</si>
  <si>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</si>
  <si>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</si>
  <si>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</si>
  <si>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</si>
  <si>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</si>
  <si>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</si>
  <si>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</si>
  <si>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</si>
  <si>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</si>
  <si>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</si>
  <si>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</si>
  <si>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</si>
  <si>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</si>
  <si>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</si>
  <si>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</si>
  <si>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</si>
  <si>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</si>
  <si>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</si>
  <si>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</si>
  <si>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</si>
  <si>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</si>
  <si>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</si>
  <si>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</si>
  <si>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</si>
  <si>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</si>
  <si>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</si>
  <si>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</si>
  <si>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</si>
  <si>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</si>
  <si>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</si>
  <si>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</si>
  <si>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</si>
  <si>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</si>
  <si>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</si>
  <si>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</si>
  <si>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</si>
  <si>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</si>
  <si>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</si>
  <si>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</si>
  <si>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</si>
  <si>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</si>
  <si>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</si>
  <si>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</si>
  <si>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</si>
  <si>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</si>
  <si>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</si>
  <si>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</si>
  <si>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</si>
  <si>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</si>
  <si>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</si>
  <si>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</si>
  <si>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</si>
  <si>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</si>
  <si>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</si>
  <si>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</si>
  <si>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</si>
  <si>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</si>
  <si>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</si>
  <si>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</si>
  <si>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</si>
  <si>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</si>
  <si>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</si>
  <si>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</si>
  <si>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</si>
  <si>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</si>
  <si>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</si>
  <si>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</si>
  <si>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</si>
  <si>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</si>
  <si>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</si>
  <si>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</si>
  <si>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</si>
  <si>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</si>
  <si>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</si>
  <si>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</si>
  <si>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</si>
  <si>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</si>
  <si>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</si>
  <si>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</si>
  <si>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</si>
  <si>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</si>
  <si>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</si>
  <si>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</si>
  <si>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</si>
  <si>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</si>
  <si>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</si>
  <si>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</si>
  <si>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</si>
  <si>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</si>
  <si>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</si>
  <si>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</si>
  <si>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</si>
  <si>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</si>
  <si>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</si>
  <si>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</si>
  <si>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</si>
  <si>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</si>
  <si>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</si>
  <si>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</si>
  <si>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</si>
  <si>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</si>
  <si>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</si>
  <si>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</si>
  <si>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</si>
  <si>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</si>
  <si>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</si>
  <si>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</si>
  <si>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</si>
  <si>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</si>
  <si>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</si>
  <si>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</si>
  <si>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</si>
  <si>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</si>
  <si>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</si>
  <si>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</si>
  <si>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</si>
  <si>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</si>
  <si>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</si>
  <si>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</si>
  <si>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</si>
  <si>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</si>
  <si>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</si>
  <si>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</si>
  <si>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</si>
  <si>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</si>
  <si>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</si>
  <si>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</si>
  <si>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</si>
  <si>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</si>
  <si>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</si>
  <si>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</si>
  <si>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</si>
  <si>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</si>
  <si>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</si>
  <si>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</si>
  <si>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</si>
  <si>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</si>
  <si>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</si>
  <si>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</si>
  <si>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</si>
  <si>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</si>
  <si>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</si>
  <si>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</si>
  <si>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</si>
  <si>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</si>
  <si>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</si>
  <si>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</si>
  <si>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</si>
  <si>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</si>
  <si>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</si>
  <si>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</si>
  <si>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</si>
  <si>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</si>
  <si>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</si>
  <si>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</si>
  <si>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</si>
  <si>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</si>
  <si>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</si>
  <si>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</si>
  <si>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</si>
  <si>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</si>
  <si>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</si>
  <si>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</si>
  <si>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</si>
  <si>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</si>
  <si>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</si>
  <si>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</si>
  <si>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</si>
  <si>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</si>
  <si>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</si>
  <si>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</si>
  <si>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</si>
  <si>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</si>
  <si>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</si>
  <si>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</si>
  <si>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</si>
  <si>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</si>
  <si>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</si>
  <si>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</si>
  <si>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</si>
  <si>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</si>
  <si>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</si>
  <si>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</si>
  <si>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</si>
  <si>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</si>
  <si>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</si>
  <si>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</si>
  <si>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</si>
  <si>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</si>
  <si>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</si>
  <si>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</si>
  <si>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</si>
  <si>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</si>
  <si>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</si>
  <si>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</si>
  <si>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</si>
  <si>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</si>
  <si>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</si>
  <si>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</si>
  <si>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</si>
  <si>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</si>
  <si>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</si>
  <si>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</si>
  <si>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</si>
  <si>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</si>
  <si>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</si>
  <si>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</si>
  <si>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</si>
  <si>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</si>
  <si>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</si>
  <si>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</si>
  <si>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</si>
  <si>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</si>
  <si>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</si>
  <si>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</si>
  <si>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</si>
  <si>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</si>
  <si>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</si>
  <si>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</si>
  <si>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</si>
  <si>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</si>
  <si>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</si>
  <si>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</si>
  <si>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</si>
  <si>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</si>
  <si>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</si>
  <si>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</si>
  <si>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</si>
  <si>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</si>
  <si>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</si>
  <si>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</si>
  <si>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</si>
  <si>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</si>
  <si>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</si>
  <si>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</si>
  <si>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</si>
  <si>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</si>
  <si>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</si>
  <si>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</si>
  <si>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</si>
  <si>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</si>
  <si>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</si>
  <si>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</si>
  <si>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</si>
  <si>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</si>
  <si>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</si>
  <si>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</si>
  <si>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</si>
  <si>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</si>
  <si>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</si>
  <si>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</si>
  <si>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</si>
  <si>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</si>
  <si>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</si>
  <si>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</si>
  <si>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</si>
  <si>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</si>
  <si>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</si>
  <si>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</si>
  <si>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</si>
  <si>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</si>
  <si>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</si>
  <si>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</si>
  <si>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</si>
  <si>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</si>
  <si>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</si>
  <si>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</si>
  <si>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</si>
  <si>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</si>
  <si>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</si>
  <si>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</si>
  <si>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</si>
  <si>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</si>
  <si>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</si>
  <si>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</si>
  <si>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</si>
  <si>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</si>
  <si>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</si>
  <si>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</si>
  <si>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</si>
  <si>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</si>
  <si>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</si>
  <si>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</si>
  <si>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</si>
  <si>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</si>
  <si>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</si>
  <si>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</si>
  <si>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</si>
  <si>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</si>
  <si>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</si>
  <si>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</si>
  <si>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</si>
  <si>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</si>
  <si>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</si>
  <si>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</si>
  <si>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</si>
  <si>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</si>
  <si>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</si>
  <si>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</si>
  <si>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</si>
  <si>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</si>
  <si>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</si>
  <si>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</si>
  <si>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</si>
  <si>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</si>
  <si>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</si>
  <si>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</si>
  <si>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</si>
  <si>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</si>
  <si>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</si>
  <si>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</si>
  <si>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</si>
  <si>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</si>
  <si>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</si>
  <si>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</si>
  <si>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</si>
  <si>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</si>
  <si>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</si>
  <si>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</si>
  <si>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</si>
  <si>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</si>
  <si>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</si>
  <si>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</si>
  <si>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</si>
  <si>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</si>
  <si>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</si>
  <si>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</si>
  <si>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</si>
  <si>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</si>
  <si>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</si>
  <si>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</si>
  <si>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</si>
  <si>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</si>
  <si>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</si>
  <si>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</si>
  <si>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</si>
  <si>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</si>
  <si>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</si>
  <si>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</si>
  <si>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</si>
  <si>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</si>
  <si>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</si>
  <si>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</si>
  <si>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</si>
  <si>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</si>
  <si>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</si>
  <si>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</si>
  <si>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</si>
  <si>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</si>
  <si>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</si>
  <si>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</si>
  <si>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</si>
  <si>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</si>
  <si>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</si>
  <si>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</si>
  <si>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</si>
  <si>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</si>
  <si>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</si>
  <si>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</si>
  <si>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</si>
  <si>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</si>
  <si>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</si>
  <si>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</si>
  <si>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</si>
  <si>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</si>
  <si>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</si>
  <si>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</si>
  <si>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</si>
  <si>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</si>
  <si>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</si>
  <si>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</si>
  <si>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</si>
  <si>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</si>
  <si>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</si>
  <si>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</si>
  <si>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</si>
  <si>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</si>
  <si>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</si>
  <si>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</si>
  <si>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</si>
  <si>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</si>
  <si>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</si>
  <si>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</si>
  <si>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</si>
  <si>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</si>
  <si>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</si>
  <si>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</si>
  <si>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</si>
  <si>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</si>
  <si>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</si>
  <si>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</si>
  <si>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</si>
  <si>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</si>
  <si>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</si>
  <si>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</si>
  <si>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</si>
  <si>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</si>
  <si>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</si>
  <si>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</si>
  <si>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</si>
  <si>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</si>
  <si>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</si>
  <si>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</si>
  <si>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</si>
  <si>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</si>
  <si>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</si>
  <si>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</si>
  <si>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</si>
  <si>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</si>
  <si>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</si>
  <si>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</si>
  <si>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</si>
  <si>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</si>
  <si>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</si>
  <si>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</si>
  <si>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</si>
  <si>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</si>
  <si>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</si>
  <si>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</si>
  <si>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</si>
  <si>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</si>
  <si>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</si>
  <si>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</si>
  <si>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</si>
  <si>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</si>
  <si>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</si>
  <si>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</si>
  <si>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</si>
  <si>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</si>
  <si>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</si>
  <si>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</si>
  <si>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</si>
  <si>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</si>
  <si>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</si>
  <si>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</si>
  <si>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</si>
  <si>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</si>
  <si>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</si>
  <si>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</si>
  <si>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</si>
  <si>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</si>
  <si>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</si>
  <si>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</si>
  <si>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</si>
  <si>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</si>
  <si>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</si>
  <si>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</si>
  <si>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</si>
  <si>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</si>
  <si>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</si>
  <si>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</si>
  <si>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</si>
  <si>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</si>
  <si>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</si>
  <si>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</si>
  <si>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</si>
  <si>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</si>
  <si>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</si>
  <si>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</si>
  <si>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</si>
  <si>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</si>
  <si>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</si>
  <si>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</si>
  <si>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</si>
  <si>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</si>
  <si>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</si>
  <si>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</si>
  <si>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</si>
  <si>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</si>
  <si>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</si>
  <si>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</si>
  <si>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</si>
  <si>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</si>
  <si>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</si>
  <si>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</si>
  <si>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</si>
  <si>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</si>
  <si>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</si>
  <si>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</si>
  <si>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</si>
  <si>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</si>
  <si>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</si>
  <si>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</si>
  <si>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</si>
  <si>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</si>
  <si>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</si>
  <si>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</si>
  <si>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</si>
  <si>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</si>
  <si>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</si>
  <si>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</si>
  <si>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</si>
  <si>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</si>
  <si>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</si>
  <si>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</si>
  <si>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</si>
  <si>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</si>
  <si>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</si>
  <si>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</si>
  <si>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</si>
  <si>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</si>
  <si>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</si>
  <si>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</si>
  <si>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</si>
  <si>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</si>
  <si>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</si>
  <si>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</si>
  <si>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</si>
  <si>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</si>
  <si>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</si>
  <si>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</si>
  <si>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</si>
  <si>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</si>
  <si>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</si>
  <si>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</si>
  <si>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</si>
  <si>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</si>
  <si>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</si>
  <si>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</si>
  <si>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</si>
  <si>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</si>
  <si>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</si>
  <si>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</si>
  <si>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</si>
  <si>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</si>
  <si>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</si>
  <si>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</si>
  <si>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</si>
  <si>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</si>
  <si>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</si>
  <si>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</si>
  <si>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</si>
  <si>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</si>
  <si>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</si>
  <si>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</si>
  <si>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</si>
  <si>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</si>
  <si>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</si>
  <si>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</si>
  <si>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</si>
  <si>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</si>
  <si>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</si>
  <si>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</si>
  <si>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</si>
  <si>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</si>
  <si>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</si>
  <si>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</si>
  <si>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</si>
  <si>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</si>
  <si>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</si>
  <si>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</si>
  <si>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</si>
  <si>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</si>
  <si>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</si>
  <si>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</si>
  <si>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</si>
  <si>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</si>
  <si>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</si>
  <si>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</si>
  <si>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</si>
  <si>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</si>
  <si>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</si>
  <si>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</si>
  <si>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</si>
  <si>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</si>
  <si>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</si>
  <si>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</si>
  <si>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</si>
  <si>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</si>
  <si>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</si>
  <si>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</si>
  <si>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</si>
  <si>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</si>
  <si>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</si>
  <si>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</si>
  <si>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</si>
  <si>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</si>
  <si>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</si>
  <si>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</si>
  <si>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</si>
  <si>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</si>
  <si>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</si>
  <si>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</si>
  <si>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</si>
  <si>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</si>
  <si>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</si>
  <si>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</si>
  <si>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</si>
  <si>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</si>
  <si>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</si>
  <si>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</si>
  <si>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</si>
  <si>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</si>
  <si>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</si>
  <si>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</si>
  <si>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</si>
  <si>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</si>
  <si>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</si>
  <si>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</si>
  <si>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</si>
  <si>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</si>
  <si>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</si>
  <si>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</si>
  <si>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</si>
  <si>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</si>
  <si>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</si>
  <si>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</si>
  <si>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</si>
  <si>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</si>
  <si>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</si>
  <si>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</si>
  <si>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</si>
  <si>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</si>
  <si>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</si>
  <si>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</si>
  <si>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</si>
  <si>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</si>
  <si>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</si>
  <si>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</si>
  <si>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</si>
  <si>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</si>
  <si>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</si>
  <si>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</si>
  <si>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</si>
  <si>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</si>
  <si>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</si>
  <si>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</si>
  <si>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</si>
  <si>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</si>
  <si>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</si>
  <si>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</si>
  <si>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</si>
  <si>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</si>
  <si>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</si>
  <si>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</si>
  <si>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</si>
  <si>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</si>
  <si>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</si>
  <si>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</si>
  <si>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</si>
  <si>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</si>
  <si>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</si>
  <si>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</si>
  <si>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</si>
  <si>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</si>
  <si>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</si>
  <si>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</si>
  <si>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</si>
  <si>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</si>
  <si>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</si>
  <si>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</si>
  <si>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</si>
  <si>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</si>
  <si>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</si>
  <si>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</si>
  <si>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</si>
  <si>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</si>
  <si>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</si>
  <si>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</si>
  <si>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</si>
  <si>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</si>
  <si>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</si>
  <si>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</si>
  <si>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</si>
  <si>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</si>
  <si>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</si>
  <si>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</si>
  <si>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</si>
  <si>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</si>
  <si>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</si>
  <si>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</si>
  <si>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</si>
  <si>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</si>
  <si>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</si>
  <si>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</si>
  <si>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</si>
  <si>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</si>
  <si>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</si>
  <si>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</si>
  <si>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</si>
  <si>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</si>
  <si>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</si>
  <si>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</si>
  <si>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</si>
  <si>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</si>
  <si>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</si>
  <si>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</si>
  <si>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</si>
  <si>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</si>
  <si>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</si>
  <si>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</si>
  <si>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</si>
  <si>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</si>
  <si>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</si>
  <si>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</si>
  <si>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</si>
  <si>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</si>
  <si>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</si>
  <si>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</si>
  <si>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</si>
  <si>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</si>
  <si>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</si>
  <si>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</si>
  <si>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</si>
  <si>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</si>
  <si>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</si>
  <si>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</si>
  <si>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</si>
  <si>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</si>
  <si>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</si>
  <si>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</si>
  <si>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</si>
  <si>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</si>
  <si>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</si>
  <si>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</si>
  <si>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</si>
  <si>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</si>
  <si>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</si>
  <si>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</si>
  <si>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</si>
  <si>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</si>
  <si>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</si>
  <si>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</si>
  <si>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</si>
  <si>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</si>
  <si>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</si>
  <si>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</si>
  <si>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</si>
  <si>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</si>
  <si>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</si>
  <si>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</si>
  <si>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</si>
  <si>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</si>
  <si>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</si>
  <si>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</si>
  <si>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</si>
  <si>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</si>
  <si>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</si>
  <si>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</si>
  <si>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</si>
  <si>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</si>
  <si>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</si>
  <si>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</si>
  <si>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</si>
  <si>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</si>
  <si>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</si>
  <si>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</si>
  <si>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</si>
  <si>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</si>
  <si>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</si>
  <si>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</si>
  <si>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</si>
  <si>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</si>
  <si>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</si>
  <si>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</si>
  <si>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</si>
  <si>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</si>
  <si>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</si>
  <si>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</si>
  <si>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</si>
  <si>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</si>
  <si>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</si>
  <si>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</si>
  <si>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</si>
  <si>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</si>
  <si>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</si>
  <si>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</si>
  <si>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</si>
  <si>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</si>
  <si>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</si>
  <si>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</si>
  <si>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</si>
  <si>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</si>
  <si>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</si>
  <si>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</si>
  <si>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</si>
  <si>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</si>
  <si>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</si>
  <si>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</si>
  <si>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</si>
  <si>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</si>
  <si>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</si>
  <si>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</si>
  <si>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</si>
  <si>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</si>
  <si>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</si>
  <si>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</si>
  <si>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</si>
  <si>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</si>
  <si>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</si>
  <si>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</si>
  <si>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</si>
  <si>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</si>
  <si>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</si>
  <si>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</si>
  <si>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</si>
  <si>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</si>
  <si>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</si>
  <si>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</si>
  <si>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</si>
  <si>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</si>
  <si>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</si>
  <si>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</si>
  <si>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</si>
  <si>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</si>
  <si>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</si>
  <si>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</si>
  <si>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</si>
  <si>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</si>
  <si>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</si>
  <si>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</si>
  <si>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</si>
  <si>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</si>
  <si>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</si>
  <si>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</si>
  <si>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</si>
  <si>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</si>
  <si>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</si>
  <si>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</si>
  <si>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</si>
  <si>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</si>
  <si>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</si>
  <si>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</si>
  <si>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</si>
  <si>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</si>
  <si>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</si>
  <si>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</si>
  <si>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</si>
  <si>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</si>
  <si>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</si>
  <si>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</si>
  <si>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</si>
  <si>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</si>
  <si>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</si>
  <si>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</si>
  <si>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</si>
  <si>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</si>
  <si>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</si>
  <si>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</si>
  <si>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</si>
  <si>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</si>
  <si>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</si>
  <si>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</si>
  <si>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</si>
  <si>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</si>
  <si>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</si>
  <si>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</si>
  <si>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</si>
  <si>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</si>
  <si>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</si>
  <si>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</si>
  <si>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</si>
  <si>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</si>
  <si>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</si>
  <si>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</si>
  <si>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</si>
  <si>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</si>
  <si>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</si>
  <si>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</si>
  <si>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</si>
  <si>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</si>
  <si>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</si>
  <si>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</si>
  <si>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</si>
  <si>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</si>
  <si>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</si>
  <si>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</si>
  <si>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</si>
  <si>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</si>
  <si>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</si>
  <si>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</si>
  <si>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</si>
  <si>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</si>
  <si>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</si>
  <si>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</si>
  <si>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</si>
  <si>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</si>
  <si>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</si>
  <si>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</si>
  <si>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</si>
  <si>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</si>
  <si>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</si>
  <si>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</si>
  <si>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</si>
  <si>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</si>
  <si>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</si>
  <si>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</si>
  <si>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</si>
  <si>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</si>
  <si>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</si>
  <si>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</si>
  <si>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</si>
  <si>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</si>
  <si>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</si>
  <si>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</si>
  <si>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</si>
  <si>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</si>
  <si>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</si>
  <si>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</si>
  <si>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</si>
  <si>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</si>
  <si>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</si>
  <si>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</si>
  <si>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</si>
  <si>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</si>
  <si>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</si>
  <si>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</si>
  <si>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</si>
  <si>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</si>
  <si>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</si>
  <si>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</si>
  <si>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</si>
  <si>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</si>
  <si>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</si>
  <si>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</si>
  <si>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</si>
  <si>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</si>
  <si>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</si>
  <si>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</si>
  <si>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</si>
  <si>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</si>
  <si>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</si>
  <si>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</si>
  <si>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</si>
  <si>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</si>
  <si>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</si>
  <si>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</si>
  <si>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</si>
  <si>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</si>
  <si>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</si>
  <si>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</si>
  <si>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</si>
  <si>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</si>
  <si>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</si>
  <si>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</si>
  <si>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</si>
  <si>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</si>
  <si>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</si>
  <si>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</si>
  <si>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</si>
  <si>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</si>
  <si>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</si>
  <si>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</si>
  <si>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</si>
  <si>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</si>
  <si>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</si>
  <si>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</si>
  <si>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</si>
  <si>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</si>
  <si>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</si>
  <si>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</si>
  <si>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</si>
  <si>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</si>
  <si>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</si>
  <si>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</si>
  <si>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</si>
  <si>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</si>
  <si>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</si>
  <si>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</si>
  <si>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</si>
  <si>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</si>
  <si>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</si>
  <si>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</si>
  <si>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</si>
  <si>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</si>
  <si>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</si>
  <si>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</si>
  <si>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</si>
  <si>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</si>
  <si>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</si>
  <si>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</si>
  <si>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</si>
  <si>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</si>
  <si>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</si>
  <si>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</si>
  <si>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</si>
  <si>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</si>
  <si>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</si>
  <si>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</si>
  <si>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</si>
  <si>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</si>
  <si>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</si>
  <si>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</si>
  <si>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</si>
  <si>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</si>
  <si>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</si>
  <si>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</si>
  <si>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</si>
  <si>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</si>
  <si>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</si>
  <si>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</si>
  <si>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</si>
  <si>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</si>
  <si>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</si>
  <si>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</si>
  <si>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</si>
  <si>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</si>
  <si>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</si>
  <si>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</si>
  <si>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</si>
  <si>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</si>
  <si>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</si>
  <si>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</si>
  <si>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</si>
  <si>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</si>
  <si>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</si>
  <si>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</si>
  <si>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</si>
  <si>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</si>
  <si>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</si>
  <si>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</si>
  <si>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</si>
  <si>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</si>
  <si>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</si>
  <si>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</si>
  <si>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</si>
  <si>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</si>
  <si>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</si>
  <si>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</si>
  <si>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</si>
  <si>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</si>
  <si>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</si>
  <si>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</si>
  <si>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</si>
  <si>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</si>
  <si>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</si>
  <si>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</si>
  <si>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</si>
  <si>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</si>
  <si>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</si>
  <si>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</si>
  <si>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</si>
  <si>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</si>
  <si>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</si>
  <si>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</si>
  <si>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</si>
  <si>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</si>
  <si>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</si>
  <si>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</si>
  <si>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</si>
  <si>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</si>
  <si>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</si>
  <si>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</si>
  <si>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</si>
  <si>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</si>
  <si>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</si>
  <si>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</si>
  <si>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</si>
  <si>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</si>
  <si>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</si>
  <si>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</si>
  <si>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</si>
  <si>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</si>
  <si>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</si>
  <si>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</si>
  <si>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</si>
  <si>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</si>
  <si>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</si>
  <si>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</si>
  <si>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</si>
  <si>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</si>
  <si>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</si>
  <si>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</si>
  <si>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</si>
  <si>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</si>
  <si>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</si>
  <si>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</si>
  <si>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</si>
  <si>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</si>
  <si>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</si>
  <si>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</si>
  <si>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</si>
  <si>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</si>
  <si>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</si>
  <si>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</si>
  <si>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</si>
  <si>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</si>
  <si>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</si>
  <si>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</si>
  <si>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</si>
  <si>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</si>
  <si>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</si>
  <si>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</si>
  <si>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</si>
  <si>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</si>
  <si>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</si>
  <si>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</si>
  <si>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</si>
  <si>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</si>
  <si>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</si>
  <si>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</si>
  <si>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</si>
  <si>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</si>
  <si>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</si>
  <si>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</si>
  <si>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</si>
  <si>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</si>
  <si>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</si>
  <si>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</si>
  <si>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</si>
  <si>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</si>
  <si>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</si>
  <si>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</si>
  <si>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</si>
  <si>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</si>
  <si>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</si>
  <si>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</si>
  <si>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</si>
  <si>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</si>
  <si>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</si>
  <si>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</si>
  <si>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</si>
  <si>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</si>
  <si>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</si>
  <si>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</si>
  <si>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</si>
  <si>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</si>
  <si>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</si>
  <si>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</si>
  <si>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</si>
  <si>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</si>
  <si>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</si>
  <si>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</si>
  <si>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</si>
  <si>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</si>
  <si>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</si>
  <si>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</si>
  <si>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</si>
  <si>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</si>
  <si>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</si>
  <si>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</si>
  <si>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</si>
  <si>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</si>
  <si>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</si>
  <si>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</si>
  <si>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</si>
  <si>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</si>
  <si>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</si>
  <si>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</si>
  <si>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</si>
  <si>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</si>
  <si>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</si>
  <si>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</si>
  <si>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</si>
  <si>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</si>
  <si>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</si>
  <si>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</si>
  <si>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</si>
  <si>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</si>
  <si>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</si>
  <si>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</si>
  <si>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</si>
  <si>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</si>
  <si>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</si>
  <si>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</si>
  <si>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</si>
  <si>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</si>
  <si>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</si>
  <si>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</si>
  <si>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</si>
  <si>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</si>
  <si>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</si>
  <si>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</si>
  <si>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</si>
  <si>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</si>
  <si>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</si>
  <si>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</si>
  <si>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</si>
  <si>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</si>
  <si>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</si>
  <si>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</si>
  <si>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</si>
  <si>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</si>
  <si>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</si>
  <si>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</si>
  <si>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</si>
  <si>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</si>
  <si>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</si>
  <si>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</si>
  <si>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</si>
  <si>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</si>
  <si>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</si>
  <si>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</si>
  <si>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</si>
  <si>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</si>
  <si>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</si>
  <si>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</si>
  <si>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</si>
  <si>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</si>
  <si>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</si>
  <si>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</si>
  <si>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</si>
  <si>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</si>
  <si>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</si>
  <si>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</si>
  <si>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</si>
  <si>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</si>
  <si>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</si>
  <si>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</si>
  <si>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</si>
  <si>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</si>
  <si>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</si>
  <si>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</si>
  <si>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</si>
  <si>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</si>
  <si>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</si>
  <si>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</si>
  <si>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</si>
  <si>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</si>
  <si>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</si>
  <si>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</si>
  <si>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</si>
  <si>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</si>
  <si>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</si>
  <si>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</si>
  <si>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</si>
  <si>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</si>
  <si>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</si>
  <si>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</si>
  <si>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</si>
  <si>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</si>
  <si>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</si>
  <si>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</si>
  <si>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</si>
  <si>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</si>
  <si>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</si>
  <si>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</si>
  <si>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</si>
  <si>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</si>
  <si>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</si>
  <si>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</si>
  <si>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</si>
  <si>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</si>
  <si>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</si>
  <si>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</si>
  <si>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</si>
  <si>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</si>
  <si>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</si>
  <si>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</si>
  <si>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</si>
  <si>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</si>
  <si>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</si>
  <si>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</si>
  <si>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</si>
  <si>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</si>
  <si>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</si>
  <si>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</si>
  <si>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</si>
  <si>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</si>
  <si>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</si>
  <si>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</si>
  <si>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</si>
  <si>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</si>
  <si>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</si>
  <si>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</si>
  <si>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</si>
  <si>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</si>
  <si>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</si>
  <si>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</si>
  <si>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</si>
  <si>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</si>
  <si>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</si>
  <si>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</si>
  <si>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</si>
  <si>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</si>
  <si>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</si>
  <si>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</si>
  <si>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</si>
  <si>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</si>
  <si>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</si>
  <si>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</si>
  <si>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</si>
  <si>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</si>
  <si>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</si>
  <si>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</si>
  <si>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</si>
  <si>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</si>
  <si>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</si>
  <si>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</si>
  <si>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</si>
  <si>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</si>
  <si>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</si>
  <si>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</si>
  <si>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</si>
  <si>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</si>
  <si>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</si>
  <si>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</si>
  <si>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</si>
  <si>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</si>
  <si>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</si>
  <si>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</si>
  <si>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</si>
  <si>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</si>
  <si>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</si>
  <si>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</si>
  <si>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</si>
  <si>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</si>
  <si>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</si>
  <si>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</si>
  <si>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</si>
  <si>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</si>
  <si>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</si>
  <si>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</si>
  <si>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</si>
  <si>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</si>
  <si>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</si>
  <si>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</si>
  <si>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</si>
  <si>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</si>
  <si>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</si>
  <si>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</si>
  <si>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</si>
  <si>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</si>
  <si>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</si>
  <si>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</si>
  <si>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</si>
  <si>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</si>
  <si>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</si>
  <si>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</si>
  <si>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</si>
  <si>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</si>
  <si>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</si>
  <si>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</si>
  <si>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</si>
  <si>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</si>
  <si>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</si>
  <si>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</si>
  <si>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</si>
  <si>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</si>
  <si>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</si>
  <si>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</si>
  <si>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</si>
  <si>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</si>
  <si>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</si>
  <si>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</si>
  <si>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</si>
  <si>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</si>
  <si>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</si>
  <si>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</si>
  <si>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</si>
  <si>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</si>
  <si>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</si>
  <si>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</si>
  <si>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</si>
  <si>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</si>
  <si>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</si>
  <si>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</si>
  <si>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</si>
  <si>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</si>
  <si>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</si>
  <si>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</si>
  <si>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</si>
  <si>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</si>
  <si>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</si>
  <si>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</si>
  <si>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</si>
  <si>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</si>
  <si>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</si>
  <si>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</si>
  <si>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</si>
  <si>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</si>
  <si>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</si>
  <si>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</si>
  <si>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</si>
  <si>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</si>
  <si>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</si>
  <si>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</si>
  <si>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</si>
  <si>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</si>
  <si>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</si>
  <si>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</si>
  <si>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</si>
  <si>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</si>
  <si>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</si>
  <si>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</si>
  <si>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</si>
  <si>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</si>
  <si>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</si>
  <si>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</si>
  <si>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</si>
  <si>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</si>
  <si>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</si>
  <si>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</si>
  <si>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</si>
  <si>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</si>
  <si>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</si>
  <si>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</si>
  <si>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</si>
  <si>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</si>
  <si>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</si>
  <si>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</si>
  <si>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</si>
  <si>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</si>
  <si>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</si>
  <si>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</si>
  <si>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</si>
  <si>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</si>
  <si>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</si>
  <si>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</si>
  <si>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</si>
  <si>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</si>
  <si>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</si>
  <si>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</si>
  <si>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</si>
  <si>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</si>
  <si>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</si>
  <si>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</si>
  <si>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</si>
  <si>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</si>
  <si>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</si>
  <si>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</si>
  <si>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</si>
  <si>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</si>
  <si>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</si>
  <si>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</si>
  <si>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</si>
  <si>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</si>
  <si>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</si>
  <si>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</si>
  <si>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</si>
  <si>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</si>
  <si>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</si>
  <si>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</si>
  <si>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</si>
  <si>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</si>
  <si>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</si>
  <si>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</si>
  <si>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</si>
  <si>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</si>
  <si>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</si>
  <si>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</si>
  <si>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</si>
  <si>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</si>
  <si>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</si>
  <si>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</si>
  <si>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</si>
  <si>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</si>
  <si>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</si>
  <si>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</si>
  <si>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</si>
  <si>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</si>
  <si>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</si>
  <si>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</si>
  <si>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</si>
  <si>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</si>
  <si>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</si>
  <si>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</si>
  <si>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</si>
  <si>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</si>
  <si>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</si>
  <si>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</si>
  <si>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</si>
  <si>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</si>
  <si>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</si>
  <si>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</si>
  <si>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</si>
  <si>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</si>
  <si>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</si>
  <si>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</si>
  <si>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</si>
  <si>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</si>
  <si>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</si>
  <si>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</si>
  <si>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</si>
  <si>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</si>
  <si>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</si>
  <si>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</si>
  <si>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</si>
  <si>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</si>
  <si>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</si>
  <si>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</si>
  <si>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</si>
  <si>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</si>
  <si>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</si>
  <si>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</si>
  <si>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</si>
  <si>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</si>
  <si>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</si>
  <si>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</si>
  <si>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</si>
  <si>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</si>
  <si>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</si>
  <si>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</si>
  <si>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</si>
  <si>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</si>
  <si>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</si>
  <si>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</si>
  <si>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</si>
  <si>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</si>
  <si>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</si>
  <si>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</si>
  <si>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</si>
  <si>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</si>
  <si>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</si>
  <si>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</si>
  <si>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</si>
  <si>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</si>
  <si>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</si>
  <si>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</si>
  <si>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</si>
  <si>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</si>
  <si>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</si>
  <si>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</si>
  <si>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</si>
  <si>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</si>
  <si>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</si>
  <si>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</si>
  <si>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</si>
  <si>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</si>
  <si>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</si>
  <si>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</si>
  <si>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</si>
  <si>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</si>
  <si>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</si>
  <si>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</si>
  <si>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</si>
  <si>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</si>
  <si>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</si>
  <si>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</si>
  <si>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</si>
  <si>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</si>
  <si>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</si>
  <si>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</si>
  <si>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</si>
  <si>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</si>
  <si>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</si>
  <si>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</si>
  <si>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</si>
  <si>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</si>
  <si>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</si>
  <si>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</si>
  <si>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</si>
  <si>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</si>
  <si>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</si>
  <si>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</si>
  <si>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</si>
  <si>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</si>
  <si>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</si>
  <si>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</si>
  <si>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</si>
  <si>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</si>
  <si>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</si>
  <si>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</si>
  <si>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</si>
  <si>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</si>
  <si>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</si>
  <si>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</si>
  <si>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</si>
  <si>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</si>
  <si>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</si>
  <si>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</si>
  <si>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</si>
  <si>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</si>
  <si>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</si>
  <si>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</si>
  <si>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</si>
  <si>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</si>
  <si>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</si>
  <si>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</si>
  <si>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</si>
  <si>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</si>
  <si>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</si>
  <si>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</si>
  <si>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</si>
  <si>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</si>
  <si>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</si>
  <si>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</si>
  <si>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</si>
  <si>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</si>
  <si>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</si>
  <si>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</si>
  <si>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</si>
  <si>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</si>
  <si>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</si>
  <si>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</si>
  <si>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</si>
  <si>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</si>
  <si>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</si>
  <si>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</si>
  <si>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</si>
  <si>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</si>
  <si>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</si>
  <si>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</si>
  <si>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</si>
  <si>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</si>
  <si>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</si>
  <si>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</si>
  <si>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</si>
  <si>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</si>
  <si>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</si>
  <si>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</si>
  <si>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</si>
  <si>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</si>
  <si>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</si>
  <si>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</si>
  <si>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</si>
  <si>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</si>
  <si>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</si>
  <si>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</si>
  <si>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</si>
  <si>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</si>
  <si>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</si>
  <si>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</si>
  <si>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</si>
  <si>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</si>
  <si>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</si>
  <si>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</si>
  <si>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</si>
  <si>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</si>
  <si>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</si>
  <si>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</si>
  <si>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</si>
  <si>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</si>
  <si>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</si>
  <si>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</si>
  <si>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</si>
  <si>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</si>
  <si>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</si>
  <si>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</si>
  <si>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</si>
  <si>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</si>
  <si>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</si>
  <si>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</si>
  <si>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</si>
  <si>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</si>
  <si>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</si>
  <si>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</si>
  <si>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</si>
  <si>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</si>
  <si>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</si>
  <si>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</si>
  <si>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</si>
  <si>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</si>
  <si>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</si>
  <si>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</si>
  <si>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</si>
  <si>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</si>
  <si>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</si>
  <si>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</si>
  <si>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</si>
  <si>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</si>
  <si>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</si>
  <si>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</si>
  <si>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</si>
  <si>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</si>
  <si>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</si>
  <si>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</si>
  <si>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</si>
  <si>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</si>
  <si>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</si>
  <si>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</si>
  <si>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</si>
  <si>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</si>
  <si>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</si>
  <si>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</si>
  <si>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</si>
  <si>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</si>
  <si>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</si>
  <si>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</si>
  <si>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</si>
  <si>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</si>
  <si>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</si>
  <si>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</si>
  <si>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</si>
  <si>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</si>
  <si>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</si>
  <si>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</si>
  <si>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</si>
  <si>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</si>
  <si>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</si>
  <si>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</si>
  <si>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</si>
  <si>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</si>
  <si>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</si>
  <si>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</si>
  <si>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</si>
  <si>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</si>
  <si>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</si>
  <si>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</si>
  <si>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</si>
  <si>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</si>
  <si>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</si>
  <si>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</si>
  <si>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</si>
  <si>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</si>
  <si>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</si>
  <si>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</si>
  <si>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</si>
  <si>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</si>
  <si>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</si>
  <si>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</si>
  <si>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</si>
  <si>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</si>
  <si>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</si>
  <si>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</si>
  <si>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</si>
  <si>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</si>
  <si>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</si>
  <si>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</si>
  <si>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</si>
  <si>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</si>
  <si>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</si>
  <si>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</si>
  <si>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</si>
  <si>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</si>
  <si>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</si>
  <si>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</si>
  <si>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</si>
  <si>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</si>
  <si>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</si>
  <si>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</si>
  <si>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</si>
  <si>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</si>
  <si>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</si>
  <si>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</si>
  <si>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</si>
  <si>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</si>
  <si>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</si>
  <si>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</si>
  <si>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</si>
  <si>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</si>
  <si>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</si>
  <si>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</si>
  <si>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</si>
  <si>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</si>
  <si>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</si>
  <si>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</si>
  <si>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</si>
  <si>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</si>
  <si>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</si>
  <si>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</si>
  <si>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</si>
  <si>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</si>
  <si>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</si>
  <si>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</si>
  <si>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</si>
  <si>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</si>
  <si>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</si>
  <si>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</si>
  <si>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</si>
  <si>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</si>
  <si>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</si>
  <si>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</si>
  <si>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</si>
  <si>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</si>
  <si>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</si>
  <si>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</si>
  <si>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</si>
  <si>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</si>
  <si>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</si>
  <si>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</si>
  <si>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</si>
  <si>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</si>
  <si>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</si>
  <si>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</si>
  <si>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</si>
  <si>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</si>
  <si>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</si>
  <si>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</si>
  <si>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</si>
  <si>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</si>
  <si>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</si>
  <si>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</si>
  <si>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</si>
  <si>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</si>
  <si>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</si>
  <si>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</si>
  <si>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</si>
  <si>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</si>
  <si>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</si>
  <si>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</si>
  <si>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</si>
  <si>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</si>
  <si>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</si>
  <si>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</si>
  <si>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</si>
  <si>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</si>
  <si>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</si>
  <si>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</si>
  <si>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</si>
  <si>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</si>
  <si>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</si>
  <si>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</si>
  <si>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</si>
  <si>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</si>
  <si>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</si>
  <si>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</si>
  <si>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</si>
  <si>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</si>
  <si>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</si>
  <si>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</si>
  <si>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</si>
  <si>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</si>
  <si>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</si>
  <si>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</si>
  <si>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</si>
  <si>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</si>
  <si>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</si>
  <si>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</si>
  <si>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</si>
  <si>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</si>
  <si>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</si>
  <si>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</si>
  <si>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</si>
  <si>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</si>
  <si>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</si>
  <si>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</si>
  <si>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</si>
  <si>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</si>
  <si>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</si>
  <si>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</si>
  <si>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</si>
  <si>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</si>
  <si>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</si>
  <si>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</si>
  <si>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</si>
  <si>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</si>
  <si>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</si>
  <si>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</si>
  <si>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</si>
  <si>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</si>
  <si>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</si>
  <si>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</si>
  <si>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</si>
  <si>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</si>
  <si>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</si>
  <si>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</si>
  <si>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</si>
  <si>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</si>
  <si>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</si>
  <si>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</si>
  <si>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</si>
  <si>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</si>
  <si>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</si>
  <si>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</si>
  <si>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</si>
  <si>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</si>
  <si>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</si>
  <si>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</si>
  <si>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</si>
  <si>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</si>
  <si>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</si>
  <si>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</si>
  <si>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</si>
  <si>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</si>
  <si>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</si>
  <si>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</si>
  <si>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</si>
  <si>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</si>
  <si>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</si>
  <si>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</si>
  <si>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</si>
  <si>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</si>
  <si>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</si>
  <si>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</si>
  <si>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</si>
  <si>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</si>
  <si>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</si>
  <si>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</si>
  <si>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</si>
  <si>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</si>
  <si>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</si>
  <si>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</si>
  <si>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</si>
  <si>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</si>
  <si>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</si>
  <si>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</si>
  <si>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</si>
  <si>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</si>
  <si>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</si>
  <si>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</si>
  <si>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</si>
  <si>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</si>
  <si>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</si>
  <si>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</si>
  <si>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</si>
  <si>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</si>
  <si>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</si>
  <si>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</si>
  <si>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</si>
  <si>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</si>
  <si>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</si>
  <si>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</si>
  <si>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</si>
  <si>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</si>
  <si>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</si>
  <si>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</si>
  <si>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</si>
  <si>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</si>
  <si>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</si>
  <si>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</si>
  <si>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</si>
  <si>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</si>
  <si>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</si>
  <si>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</si>
  <si>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</si>
  <si>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</si>
  <si>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</si>
  <si>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</si>
  <si>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</si>
  <si>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</si>
  <si>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</si>
  <si>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</si>
  <si>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</si>
  <si>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</si>
  <si>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</si>
  <si>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</si>
  <si>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</si>
  <si>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</si>
  <si>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</si>
  <si>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</si>
  <si>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</si>
  <si>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</si>
  <si>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</si>
  <si>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</si>
  <si>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</si>
  <si>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</si>
  <si>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</si>
  <si>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</si>
  <si>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</si>
  <si>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</si>
  <si>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</si>
  <si>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</si>
  <si>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</si>
  <si>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</si>
  <si>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</si>
  <si>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</si>
  <si>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</si>
  <si>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</si>
  <si>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</si>
  <si>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</si>
  <si>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</si>
  <si>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</si>
  <si>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</si>
  <si>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</si>
  <si>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</si>
  <si>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</si>
  <si>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</si>
  <si>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</si>
  <si>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</si>
  <si>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</si>
  <si>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</si>
  <si>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</si>
  <si>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</si>
  <si>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</si>
  <si>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</si>
  <si>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</si>
  <si>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</si>
  <si>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</si>
  <si>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</si>
  <si>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</si>
  <si>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</si>
  <si>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</si>
  <si>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</si>
  <si>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</si>
  <si>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</si>
  <si>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</si>
  <si>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</si>
  <si>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</si>
  <si>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</si>
  <si>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</si>
  <si>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</si>
  <si>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</si>
  <si>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</si>
  <si>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</si>
  <si>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</si>
  <si>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</si>
  <si>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</si>
  <si>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</si>
  <si>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</si>
  <si>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</si>
  <si>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</si>
  <si>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</si>
  <si>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</si>
  <si>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</si>
  <si>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</si>
  <si>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</si>
  <si>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</si>
  <si>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</si>
  <si>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</si>
  <si>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</si>
  <si>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</si>
  <si>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</si>
  <si>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</si>
  <si>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</si>
  <si>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</si>
  <si>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</si>
  <si>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</si>
  <si>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</si>
  <si>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</si>
  <si>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</si>
  <si>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</si>
  <si>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</si>
  <si>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</si>
  <si>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</si>
  <si>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</si>
  <si>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</si>
  <si>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</si>
  <si>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</si>
  <si>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</si>
  <si>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</si>
  <si>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</si>
  <si>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</si>
  <si>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</si>
  <si>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</si>
  <si>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</si>
  <si>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</si>
  <si>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</si>
  <si>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</si>
  <si>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</si>
  <si>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</si>
  <si>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</si>
  <si>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</si>
  <si>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</si>
  <si>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</si>
  <si>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</si>
  <si>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</si>
  <si>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</si>
  <si>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</si>
  <si>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</si>
  <si>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</si>
  <si>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</si>
  <si>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</si>
  <si>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</si>
  <si>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</si>
  <si>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</si>
  <si>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</si>
  <si>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</si>
  <si>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</si>
  <si>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</si>
  <si>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</si>
  <si>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</si>
  <si>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</si>
  <si>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</si>
  <si>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</si>
  <si>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</si>
  <si>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</si>
  <si>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</si>
  <si>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</si>
  <si>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</si>
  <si>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</si>
  <si>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</si>
  <si>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</si>
  <si>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</si>
  <si>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</si>
  <si>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</si>
  <si>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</si>
  <si>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</si>
  <si>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</si>
  <si>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</si>
  <si>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</si>
  <si>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</si>
  <si>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</si>
  <si>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</si>
  <si>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</si>
  <si>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</si>
  <si>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</si>
  <si>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</si>
  <si>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</si>
  <si>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</si>
  <si>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</si>
  <si>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</si>
  <si>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</si>
  <si>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</si>
  <si>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</si>
  <si>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</si>
  <si>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</si>
  <si>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</si>
  <si>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</si>
  <si>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</si>
  <si>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</si>
  <si>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</si>
  <si>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</si>
  <si>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</si>
  <si>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</si>
  <si>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</si>
  <si>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</si>
  <si>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</si>
  <si>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</si>
  <si>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</si>
  <si>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</si>
  <si>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</si>
  <si>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</si>
  <si>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</si>
  <si>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</si>
  <si>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</si>
  <si>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</si>
  <si>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</si>
  <si>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</si>
  <si>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</si>
  <si>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</si>
  <si>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</si>
  <si>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</si>
  <si>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</si>
  <si>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</si>
  <si>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</si>
  <si>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</si>
  <si>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</si>
  <si>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</si>
  <si>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</si>
  <si>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</si>
  <si>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</si>
  <si>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</si>
  <si>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</si>
  <si>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</si>
  <si>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</si>
  <si>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</si>
  <si>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</si>
  <si>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</si>
  <si>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</si>
  <si>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</si>
  <si>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</si>
  <si>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</si>
  <si>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</si>
  <si>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</si>
  <si>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</si>
  <si>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</si>
  <si>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</si>
  <si>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</si>
  <si>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</si>
  <si>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</si>
  <si>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</si>
  <si>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</si>
  <si>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</si>
  <si>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</si>
  <si>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</si>
  <si>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</si>
  <si>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</si>
  <si>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</si>
  <si>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</si>
  <si>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</si>
  <si>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</si>
  <si>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</si>
  <si>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</si>
  <si>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</si>
  <si>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</si>
  <si>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</si>
  <si>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</si>
  <si>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</si>
  <si>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</si>
  <si>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</si>
  <si>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</si>
  <si>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</si>
  <si>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</si>
  <si>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</si>
  <si>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</si>
  <si>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</si>
  <si>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</si>
  <si>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</si>
  <si>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</si>
  <si>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</si>
  <si>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</si>
  <si>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</si>
  <si>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</si>
  <si>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</si>
  <si>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</si>
  <si>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</si>
  <si>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</si>
  <si>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</si>
  <si>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</si>
  <si>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</si>
  <si>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</si>
  <si>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</si>
  <si>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</si>
  <si>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</si>
  <si>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</si>
  <si>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</si>
  <si>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</si>
  <si>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</si>
  <si>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</si>
  <si>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</si>
  <si>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</si>
  <si>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</si>
  <si>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</si>
  <si>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</si>
  <si>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</si>
  <si>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</si>
  <si>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</si>
  <si>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</si>
  <si>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</si>
  <si>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</si>
  <si>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</si>
  <si>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</si>
  <si>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</si>
  <si>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</si>
  <si>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</si>
  <si>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</si>
  <si>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</si>
  <si>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</si>
  <si>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</si>
  <si>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</si>
  <si>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</si>
  <si>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</si>
  <si>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</si>
  <si>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</si>
  <si>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</si>
  <si>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</si>
  <si>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</si>
  <si>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</si>
  <si>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</si>
  <si>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</si>
  <si>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</si>
  <si>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</si>
  <si>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</si>
  <si>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</si>
  <si>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</si>
  <si>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</si>
  <si>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</si>
  <si>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</si>
  <si>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</si>
  <si>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</si>
  <si>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</si>
  <si>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</si>
  <si>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</si>
  <si>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</si>
  <si>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</si>
  <si>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</si>
  <si>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</si>
  <si>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</si>
  <si>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</si>
  <si>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</si>
  <si>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</si>
  <si>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</si>
  <si>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</si>
  <si>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</si>
  <si>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</si>
  <si>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</si>
  <si>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</si>
  <si>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</si>
  <si>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</si>
  <si>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</si>
  <si>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</si>
  <si>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</si>
  <si>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</si>
  <si>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</si>
  <si>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</si>
  <si>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</si>
  <si>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</si>
  <si>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</si>
  <si>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</si>
  <si>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</si>
  <si>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</si>
  <si>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</si>
  <si>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</si>
  <si>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</si>
  <si>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</si>
  <si>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</si>
  <si>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</si>
  <si>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</si>
  <si>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</si>
  <si>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</si>
  <si>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</si>
  <si>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</si>
  <si>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</si>
  <si>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</si>
  <si>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</si>
  <si>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</si>
  <si>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</si>
  <si>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</si>
  <si>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</si>
  <si>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</si>
  <si>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</si>
  <si>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</si>
  <si>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</si>
  <si>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</si>
  <si>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</si>
  <si>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</si>
  <si>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</si>
  <si>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</si>
  <si>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</si>
  <si>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</si>
  <si>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</si>
  <si>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</si>
  <si>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</si>
  <si>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</si>
  <si>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</si>
  <si>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</si>
  <si>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</si>
  <si>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</si>
  <si>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</si>
  <si>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</si>
  <si>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</si>
  <si>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</si>
  <si>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</si>
  <si>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</si>
  <si>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</si>
  <si>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</si>
  <si>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</si>
  <si>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</si>
  <si>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</si>
  <si>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</si>
  <si>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</si>
  <si>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</si>
  <si>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</si>
  <si>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</si>
  <si>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</si>
  <si>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</si>
  <si>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</si>
  <si>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</si>
  <si>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</si>
  <si>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</si>
  <si>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</si>
  <si>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</si>
  <si>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</si>
  <si>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</si>
  <si>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</si>
  <si>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</si>
  <si>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</si>
  <si>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</si>
  <si>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</si>
  <si>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</si>
  <si>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</si>
  <si>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</si>
  <si>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</si>
  <si>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</si>
  <si>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</si>
  <si>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</si>
  <si>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</si>
  <si>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</si>
  <si>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</si>
  <si>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</si>
  <si>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</si>
  <si>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</si>
  <si>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</si>
  <si>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</si>
  <si>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</si>
  <si>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</si>
  <si>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</si>
  <si>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</si>
  <si>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</si>
  <si>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</si>
  <si>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</si>
  <si>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</si>
  <si>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</si>
  <si>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</si>
  <si>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</si>
  <si>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</si>
  <si>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</si>
  <si>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</si>
  <si>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</si>
  <si>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</si>
  <si>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</si>
  <si>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</si>
  <si>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</si>
  <si>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</si>
  <si>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</si>
  <si>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</si>
  <si>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</si>
  <si>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</si>
  <si>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</si>
  <si>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</si>
  <si>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</si>
  <si>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</si>
  <si>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</si>
  <si>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</si>
  <si>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</si>
  <si>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</si>
  <si>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</si>
  <si>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</si>
  <si>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</si>
  <si>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</si>
  <si>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</si>
  <si>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</si>
  <si>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</si>
  <si>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</si>
  <si>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</si>
  <si>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</si>
  <si>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</si>
  <si>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</si>
  <si>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</si>
  <si>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</si>
  <si>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</si>
  <si>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</si>
  <si>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</si>
  <si>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</si>
  <si>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</si>
  <si>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</si>
  <si>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</si>
  <si>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</si>
  <si>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</si>
  <si>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</si>
  <si>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</si>
  <si>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</si>
  <si>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</si>
  <si>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</si>
  <si>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</si>
  <si>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</si>
  <si>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</si>
  <si>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</si>
  <si>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</si>
  <si>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</si>
  <si>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</si>
  <si>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</si>
  <si>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</si>
  <si>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</si>
  <si>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</si>
  <si>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</si>
  <si>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</si>
  <si>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</si>
  <si>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</si>
  <si>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</si>
  <si>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</si>
  <si>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</si>
  <si>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</si>
  <si>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</si>
  <si>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</si>
  <si>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</si>
  <si>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</si>
  <si>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</si>
  <si>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</si>
  <si>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</si>
  <si>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</si>
  <si>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</si>
  <si>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</si>
  <si>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</si>
  <si>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</si>
  <si>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</si>
  <si>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</si>
  <si>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</si>
  <si>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</si>
  <si>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</si>
  <si>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</si>
  <si>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</si>
  <si>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</si>
  <si>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</si>
  <si>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</si>
  <si>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</si>
  <si>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</si>
  <si>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</si>
  <si>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</si>
  <si>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</si>
  <si>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</si>
  <si>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</si>
  <si>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</si>
  <si>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</si>
  <si>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</si>
  <si>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</si>
  <si>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</si>
  <si>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</si>
  <si>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</si>
  <si>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</si>
  <si>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</si>
  <si>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</si>
  <si>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</si>
  <si>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</si>
  <si>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</si>
  <si>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</si>
  <si>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</si>
  <si>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</si>
  <si>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</si>
  <si>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</si>
  <si>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</si>
  <si>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</si>
  <si>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</si>
  <si>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</si>
  <si>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</si>
  <si>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</si>
  <si>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</si>
  <si>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</si>
  <si>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</si>
  <si>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</si>
  <si>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</si>
  <si>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</si>
  <si>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</si>
  <si>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</si>
  <si>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</si>
  <si>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</si>
  <si>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</si>
  <si>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</si>
  <si>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</si>
  <si>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</si>
  <si>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</si>
  <si>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</si>
  <si>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</si>
  <si>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</si>
  <si>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</si>
  <si>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</si>
  <si>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</si>
  <si>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</si>
  <si>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</si>
  <si>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</si>
  <si>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</si>
  <si>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</si>
  <si>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</si>
  <si>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</si>
  <si>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</si>
  <si>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</si>
  <si>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</si>
  <si>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</si>
  <si>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</si>
  <si>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</si>
  <si>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</si>
  <si>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</si>
  <si>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</si>
  <si>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</si>
  <si>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</si>
  <si>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</si>
  <si>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</si>
  <si>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</si>
  <si>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</si>
  <si>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</si>
  <si>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</si>
  <si>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</si>
  <si>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</si>
  <si>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</si>
  <si>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</si>
  <si>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</si>
  <si>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</si>
  <si>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</si>
  <si>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</si>
  <si>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</si>
  <si>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</si>
  <si>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</si>
  <si>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</si>
  <si>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</si>
  <si>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</si>
  <si>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</si>
  <si>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</si>
  <si>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</si>
  <si>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</si>
  <si>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</si>
  <si>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</si>
  <si>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</si>
  <si>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</si>
  <si>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</si>
  <si>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</si>
  <si>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</si>
  <si>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</si>
  <si>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</si>
  <si>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</si>
  <si>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</si>
  <si>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</si>
  <si>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</si>
  <si>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</si>
  <si>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</si>
  <si>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</si>
  <si>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</si>
  <si>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</si>
  <si>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</si>
  <si>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</si>
  <si>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</si>
  <si>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</si>
  <si>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</si>
  <si>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</si>
  <si>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</si>
  <si>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</si>
  <si>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</si>
  <si>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</si>
  <si>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</si>
  <si>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</si>
  <si>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</si>
  <si>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</si>
  <si>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</si>
  <si>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</si>
  <si>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</si>
  <si>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</si>
  <si>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</si>
  <si>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</si>
  <si>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</si>
  <si>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</si>
  <si>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</si>
  <si>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</si>
  <si>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</si>
  <si>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</si>
  <si>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</si>
  <si>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</si>
  <si>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</si>
  <si>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</si>
  <si>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</si>
  <si>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</si>
  <si>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</si>
  <si>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</si>
  <si>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</si>
  <si>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</si>
  <si>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</si>
  <si>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</si>
  <si>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</si>
  <si>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</si>
  <si>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</si>
  <si>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</si>
  <si>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</si>
  <si>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</si>
  <si>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</si>
  <si>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</si>
  <si>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</si>
  <si>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</si>
  <si>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</si>
  <si>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</si>
  <si>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</si>
  <si>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</si>
  <si>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</si>
  <si>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</si>
  <si>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</si>
  <si>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</si>
  <si>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</si>
  <si>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</si>
  <si>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</si>
  <si>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</si>
  <si>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</si>
  <si>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</si>
  <si>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</si>
  <si>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</si>
  <si>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</si>
  <si>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</si>
  <si>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</si>
  <si>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</si>
  <si>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</si>
  <si>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</si>
  <si>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</si>
  <si>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</si>
  <si>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</si>
  <si>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</si>
  <si>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</si>
  <si>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</si>
  <si>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</si>
  <si>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</si>
  <si>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</si>
  <si>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</si>
  <si>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</si>
  <si>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</si>
  <si>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</si>
  <si>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</si>
  <si>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</si>
  <si>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</si>
  <si>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</si>
  <si>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</si>
  <si>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</si>
  <si>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</si>
  <si>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</si>
  <si>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</si>
  <si>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</si>
  <si>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</si>
  <si>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</si>
  <si>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</si>
  <si>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</si>
  <si>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</si>
  <si>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</si>
  <si>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</si>
  <si>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</si>
  <si>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</si>
  <si>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</si>
  <si>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</si>
  <si>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</si>
  <si>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</si>
  <si>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</si>
  <si>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</si>
  <si>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</si>
  <si>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</si>
  <si>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</si>
  <si>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</si>
  <si>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</si>
  <si>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</si>
  <si>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</si>
  <si>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</si>
  <si>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</si>
  <si>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</si>
  <si>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</si>
  <si>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</si>
  <si>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</si>
  <si>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</si>
  <si>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</si>
  <si>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</si>
  <si>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</si>
  <si>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</si>
  <si>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</si>
  <si>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</si>
  <si>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</si>
  <si>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</si>
  <si>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</si>
  <si>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</si>
  <si>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</si>
  <si>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</si>
  <si>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</si>
  <si>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</si>
  <si>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</si>
  <si>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</si>
  <si>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</si>
  <si>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</si>
  <si>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</si>
  <si>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</si>
  <si>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</si>
  <si>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</si>
  <si>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</si>
  <si>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</si>
  <si>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</si>
  <si>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</si>
  <si>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</si>
  <si>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</si>
  <si>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</si>
  <si>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</si>
  <si>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</si>
  <si>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</si>
  <si>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</si>
  <si>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</si>
  <si>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</si>
  <si>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</si>
  <si>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</si>
  <si>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</si>
  <si>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</si>
  <si>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</si>
  <si>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</si>
  <si>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</si>
  <si>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</si>
  <si>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</si>
  <si>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</si>
  <si>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</si>
  <si>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</si>
  <si>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</si>
  <si>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</si>
  <si>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</si>
  <si>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</si>
  <si>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</si>
  <si>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</si>
  <si>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</si>
  <si>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</si>
  <si>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</si>
  <si>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</si>
  <si>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</si>
  <si>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</si>
  <si>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</si>
  <si>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</si>
  <si>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</si>
  <si>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</si>
  <si>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</si>
  <si>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</si>
  <si>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</si>
  <si>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</si>
  <si>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</si>
  <si>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</si>
  <si>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</si>
  <si>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</si>
  <si>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</si>
  <si>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</si>
  <si>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</si>
  <si>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</si>
  <si>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</si>
  <si>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</si>
  <si>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</si>
  <si>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</si>
  <si>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</si>
  <si>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</si>
  <si>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</si>
  <si>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</si>
  <si>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</si>
  <si>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</si>
  <si>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</si>
  <si>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</si>
  <si>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</si>
  <si>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</si>
  <si>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</si>
  <si>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</si>
  <si>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</si>
  <si>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</si>
  <si>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</si>
  <si>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</si>
  <si>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</si>
  <si>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</si>
  <si>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</si>
  <si>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</si>
  <si>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</si>
  <si>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</si>
  <si>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</si>
  <si>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</si>
  <si>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</si>
  <si>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</si>
  <si>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</si>
  <si>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</si>
  <si>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</si>
  <si>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</si>
  <si>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</si>
  <si>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</si>
  <si>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</si>
  <si>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</si>
  <si>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</si>
  <si>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</si>
  <si>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</si>
  <si>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</si>
  <si>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</si>
  <si>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</si>
  <si>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</si>
  <si>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</si>
  <si>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</si>
  <si>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</si>
  <si>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</si>
  <si>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</si>
  <si>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</si>
  <si>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</si>
  <si>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</si>
  <si>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</si>
  <si>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</si>
  <si>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</si>
  <si>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</si>
  <si>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</si>
  <si>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</si>
  <si>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</si>
  <si>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</si>
  <si>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</si>
  <si>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</si>
  <si>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</si>
  <si>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</si>
  <si>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</si>
  <si>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</si>
  <si>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</si>
  <si>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</si>
  <si>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</si>
  <si>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</si>
  <si>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</si>
  <si>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</si>
  <si>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</si>
  <si>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</si>
  <si>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</si>
  <si>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</si>
  <si>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</si>
  <si>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</si>
  <si>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</si>
  <si>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</si>
  <si>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</si>
  <si>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</si>
  <si>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</si>
  <si>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</si>
  <si>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</si>
  <si>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</si>
  <si>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</si>
  <si>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</si>
  <si>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</si>
  <si>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</si>
  <si>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</si>
  <si>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</si>
  <si>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</si>
  <si>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</si>
  <si>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</si>
  <si>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</si>
  <si>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</si>
  <si>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</si>
  <si>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</si>
  <si>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</si>
  <si>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</si>
  <si>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</si>
  <si>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</si>
  <si>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</si>
  <si>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</si>
  <si>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</si>
  <si>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</si>
  <si>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</si>
  <si>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</si>
  <si>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</si>
  <si>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</si>
  <si>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</si>
  <si>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</si>
  <si>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</si>
  <si>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</si>
  <si>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</si>
  <si>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</si>
  <si>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</si>
  <si>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</si>
  <si>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</si>
  <si>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</si>
  <si>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</si>
  <si>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</si>
  <si>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</si>
  <si>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</si>
  <si>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</si>
  <si>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</si>
  <si>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</si>
  <si>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</si>
  <si>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</si>
  <si>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</si>
  <si>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</si>
  <si>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</si>
  <si>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</si>
  <si>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</si>
  <si>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</si>
  <si>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</si>
  <si>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</si>
  <si>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</si>
  <si>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</si>
  <si>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</si>
  <si>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</si>
  <si>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</si>
  <si>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</si>
  <si>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</si>
  <si>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</si>
  <si>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</si>
  <si>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</si>
  <si>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</si>
  <si>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</si>
  <si>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</si>
  <si>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</si>
  <si>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</si>
  <si>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</si>
  <si>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</si>
  <si>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</si>
  <si>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</si>
  <si>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</si>
  <si>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</si>
  <si>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</si>
  <si>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</si>
  <si>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</si>
  <si>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</si>
  <si>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</si>
  <si>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</si>
  <si>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</si>
  <si>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</si>
  <si>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</si>
  <si>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</si>
  <si>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</si>
  <si>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</si>
  <si>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</si>
  <si>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</si>
  <si>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</si>
  <si>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</si>
  <si>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</si>
  <si>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</si>
  <si>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</si>
  <si>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</si>
  <si>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</si>
  <si>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</si>
  <si>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</si>
  <si>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</si>
  <si>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</si>
  <si>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</si>
  <si>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</si>
  <si>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</si>
  <si>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</si>
  <si>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</si>
  <si>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</si>
  <si>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</si>
  <si>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</si>
  <si>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</si>
  <si>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</si>
  <si>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</si>
  <si>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</si>
  <si>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</si>
  <si>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</si>
  <si>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</si>
  <si>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</si>
  <si>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</si>
  <si>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</si>
  <si>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</si>
  <si>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</si>
  <si>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</si>
  <si>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</si>
  <si>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</si>
  <si>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</si>
  <si>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</si>
  <si>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</si>
  <si>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</si>
  <si>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</si>
  <si>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</si>
  <si>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</si>
  <si>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</si>
  <si>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</si>
  <si>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</si>
  <si>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</si>
  <si>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</si>
  <si>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</si>
  <si>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</si>
  <si>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</si>
  <si>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</si>
  <si>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</si>
  <si>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</si>
  <si>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</si>
  <si>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</si>
  <si>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</si>
  <si>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</si>
  <si>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</si>
  <si>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</si>
  <si>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</si>
  <si>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</si>
  <si>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</si>
  <si>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</si>
  <si>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</si>
  <si>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</si>
  <si>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</si>
  <si>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</si>
  <si>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</si>
  <si>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</si>
  <si>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</si>
  <si>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</si>
  <si>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</si>
  <si>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</si>
  <si>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</si>
  <si>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</si>
  <si>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</si>
  <si>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</si>
  <si>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</si>
  <si>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</si>
  <si>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</si>
  <si>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</si>
  <si>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</si>
  <si>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</si>
  <si>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</si>
  <si>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</si>
  <si>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</si>
  <si>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</si>
  <si>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</si>
  <si>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</si>
  <si>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</si>
  <si>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</si>
  <si>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</si>
  <si>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</si>
  <si>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</si>
  <si>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</si>
  <si>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</si>
  <si>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</si>
  <si>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</si>
  <si>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</si>
  <si>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</si>
  <si>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</si>
  <si>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</si>
  <si>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</si>
  <si>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</si>
  <si>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</si>
  <si>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</si>
  <si>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</si>
  <si>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</si>
  <si>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</si>
  <si>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</si>
  <si>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</si>
  <si>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</si>
  <si>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</si>
  <si>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</si>
  <si>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</si>
  <si>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</si>
  <si>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</si>
  <si>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</si>
  <si>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</si>
  <si>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</si>
  <si>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</si>
  <si>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</si>
  <si>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</si>
  <si>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</si>
  <si>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</si>
  <si>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</si>
  <si>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</si>
  <si>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</si>
  <si>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</si>
  <si>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</si>
  <si>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</si>
  <si>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</si>
  <si>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</si>
  <si>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</si>
  <si>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</si>
  <si>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</si>
  <si>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</si>
  <si>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</si>
  <si>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</si>
  <si>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</si>
  <si>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</si>
  <si>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</si>
  <si>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</si>
  <si>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</si>
  <si>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</si>
  <si>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</si>
  <si>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</si>
  <si>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</si>
  <si>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</si>
  <si>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</si>
  <si>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</si>
  <si>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</si>
  <si>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</si>
  <si>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</si>
  <si>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</si>
  <si>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</si>
  <si>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</si>
  <si>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</si>
  <si>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</si>
  <si>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</si>
  <si>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</si>
  <si>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</si>
  <si>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</si>
  <si>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</si>
  <si>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</si>
  <si>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</si>
  <si>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</si>
  <si>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</si>
  <si>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</si>
  <si>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</si>
  <si>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</si>
  <si>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</si>
  <si>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</si>
  <si>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</si>
  <si>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</si>
  <si>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</si>
  <si>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</si>
  <si>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</si>
  <si>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</si>
  <si>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</si>
  <si>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</si>
  <si>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</si>
  <si>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</si>
  <si>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</si>
  <si>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</si>
  <si>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</si>
  <si>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</si>
  <si>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</si>
  <si>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</si>
  <si>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</si>
  <si>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</si>
  <si>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</si>
  <si>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</si>
  <si>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</si>
  <si>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</si>
  <si>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</si>
  <si>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</si>
  <si>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</si>
  <si>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</si>
  <si>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</si>
  <si>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</si>
  <si>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</si>
  <si>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</si>
  <si>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</si>
  <si>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</si>
  <si>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</si>
  <si>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</si>
  <si>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</si>
  <si>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</si>
  <si>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</si>
  <si>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</si>
  <si>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</si>
  <si>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</si>
  <si>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</si>
  <si>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</si>
  <si>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</si>
  <si>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</si>
  <si>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</si>
  <si>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</si>
  <si>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</si>
  <si>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</si>
  <si>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</si>
  <si>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</si>
  <si>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</si>
  <si>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</si>
  <si>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</si>
  <si>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</si>
  <si>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</si>
  <si>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</si>
  <si>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</si>
  <si>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</si>
  <si>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</si>
  <si>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</si>
  <si>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</si>
  <si>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</si>
  <si>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</si>
  <si>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</si>
  <si>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</si>
  <si>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</si>
  <si>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</si>
  <si>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</si>
  <si>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</si>
  <si>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</si>
  <si>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</si>
  <si>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</si>
  <si>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</si>
  <si>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</si>
  <si>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</si>
  <si>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</si>
  <si>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</si>
  <si>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</si>
  <si>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</si>
  <si>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</si>
  <si>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</si>
  <si>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</si>
  <si>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</si>
  <si>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</si>
  <si>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</si>
  <si>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</si>
  <si>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</si>
  <si>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</si>
  <si>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</si>
  <si>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</si>
  <si>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</si>
  <si>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</si>
  <si>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</si>
  <si>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</si>
  <si>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</si>
  <si>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</si>
  <si>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</si>
  <si>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</si>
  <si>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</si>
  <si>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</si>
  <si>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</si>
  <si>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</si>
  <si>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</si>
  <si>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</si>
  <si>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</si>
  <si>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</si>
  <si>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</si>
  <si>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</si>
  <si>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</si>
  <si>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</si>
  <si>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</si>
  <si>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</si>
  <si>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</si>
  <si>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</si>
  <si>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</si>
  <si>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</si>
  <si>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</si>
  <si>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</si>
  <si>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</si>
  <si>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</si>
  <si>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</si>
  <si>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</si>
  <si>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</si>
  <si>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</si>
  <si>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</si>
  <si>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</si>
  <si>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</si>
  <si>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</si>
  <si>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</si>
  <si>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</si>
  <si>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</si>
  <si>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</si>
  <si>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</si>
  <si>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</si>
  <si>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</si>
  <si>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</si>
  <si>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</si>
  <si>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</si>
  <si>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</si>
  <si>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</si>
  <si>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</si>
  <si>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</si>
  <si>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</si>
  <si>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</si>
  <si>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</si>
  <si>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</si>
  <si>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</si>
  <si>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</si>
  <si>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</si>
  <si>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</si>
  <si>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</si>
  <si>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</si>
  <si>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</si>
  <si>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</si>
  <si>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</si>
  <si>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</si>
  <si>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</si>
  <si>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</si>
  <si>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</si>
  <si>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</si>
  <si>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</si>
  <si>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</si>
  <si>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</si>
  <si>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</si>
  <si>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</si>
  <si>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</si>
  <si>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</si>
  <si>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</si>
  <si>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</si>
  <si>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</si>
  <si>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</si>
  <si>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</si>
  <si>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</si>
  <si>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</si>
  <si>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</si>
  <si>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</si>
  <si>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</si>
  <si>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</si>
  <si>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</si>
  <si>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</si>
  <si>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</si>
  <si>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</si>
  <si>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</si>
  <si>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</si>
  <si>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</si>
  <si>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</si>
  <si>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</si>
  <si>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</si>
  <si>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</si>
  <si>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</si>
  <si>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</si>
  <si>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</si>
  <si>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</si>
  <si>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</si>
  <si>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</si>
  <si>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</si>
  <si>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</si>
  <si>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</si>
  <si>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</si>
  <si>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</si>
  <si>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</si>
  <si>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</si>
  <si>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</si>
  <si>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</si>
  <si>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</si>
  <si>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</si>
  <si>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</si>
  <si>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</si>
  <si>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</si>
  <si>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</si>
  <si>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</si>
  <si>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</si>
  <si>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</si>
  <si>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</si>
  <si>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</si>
  <si>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</si>
  <si>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</si>
  <si>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</si>
  <si>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</si>
  <si>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</si>
  <si>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</si>
  <si>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</si>
  <si>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</si>
  <si>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</si>
  <si>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</si>
  <si>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</si>
  <si>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</si>
  <si>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</si>
  <si>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</si>
  <si>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</si>
  <si>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</si>
  <si>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</si>
  <si>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</si>
  <si>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</si>
  <si>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</si>
  <si>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</si>
  <si>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</si>
  <si>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</si>
  <si>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</si>
  <si>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</si>
  <si>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</si>
  <si>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</si>
  <si>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</si>
  <si>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</si>
  <si>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</si>
  <si>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</si>
  <si>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</si>
  <si>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</si>
  <si>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</si>
  <si>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</si>
  <si>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</si>
  <si>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</si>
  <si>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</si>
  <si>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</si>
  <si>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</si>
  <si>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</si>
  <si>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</si>
  <si>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</si>
  <si>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</si>
  <si>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</si>
  <si>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</si>
  <si>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</si>
  <si>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</si>
  <si>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</si>
  <si>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</si>
  <si>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</si>
  <si>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</si>
  <si>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</si>
  <si>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</si>
  <si>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</si>
  <si>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</si>
  <si>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</si>
  <si>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</si>
  <si>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</si>
  <si>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</si>
  <si>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</si>
  <si>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</si>
  <si>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</si>
  <si>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</si>
  <si>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</si>
  <si>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</si>
  <si>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</si>
  <si>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</si>
  <si>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</si>
  <si>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</si>
  <si>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</si>
  <si>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</si>
  <si>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</si>
  <si>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</si>
  <si>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</si>
  <si>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</si>
  <si>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</si>
  <si>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</si>
  <si>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</si>
  <si>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</si>
  <si>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</si>
  <si>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</si>
  <si>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</si>
  <si>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</si>
  <si>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</si>
  <si>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</si>
  <si>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</si>
  <si>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</si>
  <si>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</si>
  <si>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</si>
  <si>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</si>
  <si>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</si>
  <si>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</si>
  <si>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</si>
  <si>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</si>
  <si>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</si>
  <si>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</si>
  <si>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</si>
  <si>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</si>
  <si>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</si>
  <si>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</si>
  <si>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</si>
  <si>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</si>
  <si>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</si>
  <si>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</si>
  <si>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</si>
  <si>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</si>
  <si>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</si>
  <si>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</si>
  <si>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</si>
  <si>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</si>
  <si>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</si>
  <si>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</si>
  <si>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</si>
  <si>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</si>
  <si>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</si>
  <si>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</si>
  <si>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</si>
  <si>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</si>
  <si>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</si>
  <si>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</si>
  <si>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</si>
  <si>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</si>
  <si>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</si>
  <si>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</si>
  <si>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</si>
  <si>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</si>
  <si>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</si>
  <si>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</si>
  <si>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</si>
  <si>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</si>
  <si>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</si>
  <si>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</si>
  <si>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</si>
  <si>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</si>
  <si>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</si>
  <si>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</si>
  <si>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</si>
  <si>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</si>
  <si>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</si>
  <si>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</si>
  <si>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</si>
  <si>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</si>
  <si>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</si>
  <si>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</si>
  <si>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</si>
  <si>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</si>
  <si>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</si>
  <si>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</si>
  <si>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</si>
  <si>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</si>
  <si>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</si>
  <si>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</si>
  <si>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</si>
  <si>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</si>
  <si>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</si>
  <si>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</si>
  <si>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</si>
  <si>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</si>
  <si>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</si>
  <si>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</si>
  <si>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</si>
  <si>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</si>
  <si>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</si>
  <si>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</si>
  <si>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</si>
  <si>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</si>
  <si>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</si>
  <si>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</si>
  <si>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</si>
  <si>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</si>
  <si>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</si>
  <si>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</si>
  <si>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</si>
  <si>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</si>
  <si>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</si>
  <si>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</si>
  <si>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</si>
  <si>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</si>
  <si>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</si>
  <si>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</si>
  <si>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</si>
  <si>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</si>
  <si>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</si>
  <si>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</si>
  <si>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</si>
  <si>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</si>
  <si>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</si>
  <si>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</si>
  <si>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</si>
  <si>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</si>
  <si>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</si>
  <si>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</si>
  <si>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</si>
  <si>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</si>
  <si>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</si>
  <si>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</si>
  <si>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</si>
  <si>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</si>
  <si>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</si>
  <si>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</si>
  <si>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</si>
  <si>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</si>
  <si>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</si>
  <si>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</si>
  <si>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</si>
  <si>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</si>
  <si>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</si>
  <si>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</si>
  <si>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</si>
  <si>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</si>
  <si>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</si>
  <si>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</si>
  <si>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</si>
  <si>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</si>
  <si>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</si>
  <si>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</si>
  <si>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</si>
  <si>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</si>
  <si>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</si>
  <si>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</si>
  <si>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</si>
  <si>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</si>
  <si>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</si>
  <si>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</si>
  <si>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</si>
  <si>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</si>
  <si>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</si>
  <si>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</si>
  <si>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</si>
  <si>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</si>
  <si>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</si>
  <si>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</si>
  <si>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</si>
  <si>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</si>
  <si>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</si>
  <si>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</si>
  <si>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</si>
  <si>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</si>
  <si>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</si>
  <si>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</si>
  <si>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</si>
  <si>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</si>
  <si>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</si>
  <si>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</si>
  <si>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</si>
  <si>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</si>
  <si>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</si>
  <si>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</si>
  <si>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</si>
  <si>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</si>
  <si>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</si>
  <si>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</si>
  <si>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</si>
  <si>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</si>
  <si>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</si>
  <si>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</si>
  <si>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</si>
  <si>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</si>
  <si>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</si>
  <si>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</si>
  <si>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</si>
  <si>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</si>
  <si>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</si>
  <si>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</si>
  <si>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</si>
  <si>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</si>
  <si>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</si>
  <si>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</si>
  <si>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</si>
  <si>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</si>
  <si>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</si>
  <si>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</si>
  <si>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</si>
  <si>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</si>
  <si>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</si>
  <si>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</si>
  <si>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</si>
  <si>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</si>
  <si>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</si>
  <si>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</si>
  <si>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</si>
  <si>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</si>
  <si>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</si>
  <si>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</si>
  <si>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</si>
  <si>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</si>
  <si>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</si>
  <si>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</si>
  <si>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</si>
  <si>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</si>
  <si>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</si>
  <si>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</si>
  <si>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</si>
  <si>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</si>
  <si>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</si>
  <si>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</si>
  <si>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</si>
  <si>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</si>
  <si>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</si>
  <si>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</si>
  <si>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</si>
  <si>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</si>
  <si>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</si>
  <si>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</si>
  <si>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</si>
  <si>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</si>
  <si>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</si>
  <si>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</si>
  <si>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</si>
  <si>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</si>
  <si>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</si>
  <si>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</si>
  <si>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</si>
  <si>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</si>
  <si>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</si>
  <si>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</si>
  <si>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</si>
  <si>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</si>
  <si>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</si>
  <si>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</si>
  <si>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</si>
  <si>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</si>
  <si>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</si>
  <si>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</si>
  <si>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</si>
  <si>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</si>
  <si>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</si>
  <si>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</si>
  <si>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</si>
  <si>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</si>
  <si>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</si>
  <si>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</si>
  <si>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</si>
  <si>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</si>
  <si>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</si>
  <si>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</si>
  <si>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</si>
  <si>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</si>
  <si>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</si>
  <si>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</si>
  <si>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</si>
  <si>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</si>
  <si>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</si>
  <si>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</si>
  <si>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</si>
  <si>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</si>
  <si>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</si>
  <si>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</si>
  <si>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</si>
  <si>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</si>
  <si>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</si>
  <si>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</si>
  <si>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</si>
  <si>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</si>
  <si>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</si>
  <si>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</si>
  <si>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</si>
  <si>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</si>
  <si>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</si>
  <si>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</si>
  <si>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</si>
  <si>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</si>
  <si>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</si>
  <si>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</si>
  <si>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</si>
  <si>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</si>
  <si>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</si>
  <si>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</si>
  <si>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</si>
  <si>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</si>
  <si>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</si>
  <si>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</si>
  <si>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</si>
  <si>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</si>
  <si>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</si>
  <si>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</si>
  <si>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</si>
  <si>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</si>
  <si>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</si>
  <si>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</si>
  <si>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</si>
  <si>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</si>
  <si>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</si>
  <si>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</si>
  <si>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</si>
  <si>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</si>
  <si>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</si>
  <si>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</si>
  <si>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</si>
  <si>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</si>
  <si>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</si>
  <si>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</si>
  <si>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</si>
  <si>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</si>
  <si>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</si>
  <si>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</si>
  <si>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</si>
  <si>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</si>
  <si>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</si>
  <si>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</si>
  <si>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</si>
  <si>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</si>
  <si>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</si>
  <si>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</si>
  <si>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</si>
  <si>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</si>
  <si>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</si>
  <si>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</si>
  <si>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</si>
  <si>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</si>
  <si>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</si>
  <si>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</si>
  <si>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</si>
  <si>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</si>
  <si>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</si>
  <si>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</si>
  <si>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</si>
  <si>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</si>
  <si>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</si>
  <si>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</si>
  <si>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</si>
  <si>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</si>
  <si>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</si>
  <si>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</si>
  <si>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</si>
  <si>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</si>
  <si>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</si>
  <si>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</si>
  <si>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</si>
  <si>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</si>
  <si>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</si>
  <si>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</si>
  <si>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</si>
  <si>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</si>
  <si>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</si>
  <si>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</si>
  <si>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</si>
  <si>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</si>
  <si>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</si>
  <si>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</si>
  <si>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</si>
  <si>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</si>
  <si>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</si>
  <si>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</si>
  <si>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</si>
  <si>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</si>
  <si>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</si>
  <si>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</si>
  <si>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</si>
  <si>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</si>
  <si>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</si>
  <si>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</si>
  <si>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</si>
  <si>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</si>
  <si>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</si>
  <si>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</si>
  <si>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</si>
  <si>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</si>
  <si>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</si>
  <si>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</si>
  <si>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</si>
  <si>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</si>
  <si>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</si>
  <si>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</si>
  <si>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</si>
  <si>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</si>
  <si>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</si>
  <si>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</si>
  <si>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</si>
  <si>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</si>
  <si>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</si>
  <si>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</si>
  <si>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</si>
  <si>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</si>
  <si>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</si>
  <si>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</si>
  <si>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</si>
  <si>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</si>
  <si>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</si>
  <si>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</si>
  <si>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</si>
  <si>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</si>
  <si>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</si>
  <si>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</si>
  <si>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</si>
  <si>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</si>
  <si>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</si>
  <si>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</si>
  <si>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</si>
  <si>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</si>
  <si>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</si>
  <si>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</si>
  <si>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</si>
  <si>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</si>
  <si>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</si>
  <si>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</si>
  <si>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</si>
  <si>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</si>
  <si>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</si>
  <si>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</si>
  <si>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</si>
  <si>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</si>
  <si>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</si>
  <si>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</si>
  <si>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</si>
  <si>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</si>
  <si>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</si>
  <si>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</si>
  <si>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</si>
  <si>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</si>
  <si>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</si>
  <si>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</si>
  <si>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</si>
  <si>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</si>
  <si>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</si>
  <si>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</si>
  <si>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</si>
  <si>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</si>
  <si>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</si>
  <si>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</si>
  <si>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</si>
  <si>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</si>
  <si>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</si>
  <si>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</si>
  <si>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</si>
  <si>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</si>
  <si>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</si>
  <si>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</si>
  <si>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</si>
  <si>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</si>
  <si>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</si>
  <si>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</si>
  <si>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</si>
  <si>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</si>
  <si>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</si>
  <si>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</si>
  <si>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</si>
  <si>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</si>
  <si>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</si>
  <si>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</si>
  <si>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</si>
  <si>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</si>
  <si>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</si>
  <si>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</si>
  <si>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</si>
  <si>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</si>
  <si>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</si>
  <si>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</si>
  <si>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</si>
  <si>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</si>
  <si>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</si>
  <si>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</si>
  <si>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</si>
  <si>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</si>
  <si>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</si>
  <si>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</si>
  <si>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</si>
  <si>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</si>
  <si>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</si>
  <si>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</si>
  <si>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</si>
  <si>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</si>
  <si>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</si>
  <si>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</si>
  <si>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</si>
  <si>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</si>
  <si>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</si>
  <si>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</si>
  <si>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</si>
  <si>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</si>
  <si>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</si>
  <si>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</si>
  <si>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</si>
  <si>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</si>
  <si>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</si>
  <si>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</si>
  <si>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</si>
  <si>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</si>
  <si>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</si>
  <si>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</si>
  <si>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</si>
  <si>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</si>
  <si>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</si>
  <si>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</si>
  <si>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</si>
  <si>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</si>
  <si>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</si>
  <si>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</si>
  <si>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</si>
  <si>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</si>
  <si>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</si>
  <si>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</si>
  <si>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</si>
  <si>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</si>
  <si>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</si>
  <si>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</si>
  <si>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</si>
  <si>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</si>
  <si>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</si>
  <si>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</si>
  <si>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</si>
  <si>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</si>
  <si>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</si>
  <si>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</si>
  <si>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</si>
  <si>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</si>
  <si>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</si>
  <si>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</si>
  <si>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</si>
  <si>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</si>
  <si>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</si>
  <si>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</si>
  <si>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</si>
  <si>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</si>
  <si>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</si>
  <si>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</si>
  <si>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</si>
  <si>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</si>
  <si>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</si>
  <si>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</si>
  <si>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</si>
  <si>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</si>
  <si>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</si>
  <si>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</si>
  <si>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</si>
  <si>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</si>
  <si>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</si>
  <si>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</si>
  <si>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</si>
  <si>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</si>
  <si>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</si>
  <si>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</si>
  <si>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</si>
  <si>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</si>
  <si>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</si>
  <si>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</si>
  <si>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</si>
  <si>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</si>
  <si>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</si>
  <si>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</si>
  <si>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</si>
  <si>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</si>
  <si>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</si>
  <si>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</si>
  <si>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</si>
  <si>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</si>
  <si>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</si>
  <si>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</si>
  <si>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</si>
  <si>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</si>
  <si>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</si>
  <si>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</si>
  <si>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</si>
  <si>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</si>
  <si>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</si>
  <si>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</si>
  <si>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</si>
  <si>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</si>
  <si>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</si>
  <si>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</si>
  <si>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</si>
  <si>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</si>
  <si>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</si>
  <si>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</si>
  <si>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</si>
  <si>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</si>
  <si>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</si>
  <si>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</si>
  <si>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</si>
  <si>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</si>
  <si>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</si>
  <si>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</si>
  <si>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</si>
  <si>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</si>
  <si>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</si>
  <si>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</si>
  <si>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</si>
  <si>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</si>
  <si>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</si>
  <si>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</si>
  <si>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</si>
  <si>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</si>
  <si>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</si>
  <si>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</si>
  <si>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</si>
  <si>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</si>
  <si>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</si>
  <si>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</si>
  <si>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</si>
  <si>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</si>
  <si>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</si>
  <si>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</si>
  <si>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</si>
  <si>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</si>
  <si>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</si>
  <si>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</si>
  <si>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</si>
  <si>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</si>
  <si>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</si>
  <si>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</si>
  <si>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</si>
  <si>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</si>
  <si>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</si>
  <si>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</si>
  <si>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</si>
  <si>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</si>
  <si>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</si>
  <si>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</si>
  <si>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</si>
  <si>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</si>
  <si>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</si>
  <si>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</si>
  <si>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</si>
  <si>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</si>
  <si>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</si>
  <si>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</si>
  <si>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</si>
  <si>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</si>
  <si>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</si>
  <si>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</si>
  <si>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</si>
  <si>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</si>
  <si>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</si>
  <si>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</si>
  <si>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</si>
  <si>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</si>
  <si>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</si>
  <si>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</si>
  <si>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</si>
  <si>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</si>
  <si>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</si>
  <si>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</si>
  <si>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</si>
  <si>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</si>
  <si>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</si>
  <si>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</si>
  <si>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</si>
  <si>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</si>
  <si>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</si>
  <si>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</si>
  <si>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</si>
  <si>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</si>
  <si>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</si>
  <si>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</si>
  <si>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</si>
  <si>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</si>
  <si>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</si>
  <si>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</si>
  <si>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</si>
  <si>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</si>
  <si>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</si>
  <si>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</si>
  <si>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</si>
  <si>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</si>
  <si>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</si>
  <si>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</si>
  <si>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</si>
  <si>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</si>
  <si>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</si>
  <si>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</si>
  <si>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</si>
  <si>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</si>
  <si>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</si>
  <si>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</si>
  <si>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</si>
  <si>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</si>
  <si>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</si>
  <si>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</si>
  <si>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</si>
  <si>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</si>
  <si>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</si>
  <si>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</si>
  <si>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</si>
  <si>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</si>
  <si>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</si>
  <si>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</si>
  <si>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</si>
  <si>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</si>
  <si>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</si>
  <si>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</si>
  <si>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</si>
  <si>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</si>
  <si>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</si>
  <si>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</si>
  <si>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</si>
  <si>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</si>
  <si>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</si>
  <si>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</si>
  <si>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</si>
  <si>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</si>
  <si>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</si>
  <si>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</si>
  <si>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</si>
  <si>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</si>
  <si>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</si>
  <si>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</si>
  <si>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</si>
  <si>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</si>
  <si>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</si>
  <si>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</si>
  <si>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</si>
  <si>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</si>
  <si>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</si>
  <si>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</si>
  <si>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</si>
  <si>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</si>
  <si>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</si>
  <si>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</si>
  <si>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</si>
  <si>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</si>
  <si>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</si>
  <si>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</si>
  <si>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</si>
  <si>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</si>
  <si>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</si>
  <si>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</si>
  <si>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</si>
  <si>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</si>
  <si>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</si>
  <si>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</si>
  <si>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</si>
  <si>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</si>
  <si>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</si>
  <si>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</si>
  <si>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</si>
  <si>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</si>
  <si>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</si>
  <si>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</si>
  <si>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</si>
  <si>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</si>
  <si>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</si>
  <si>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</si>
  <si>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</si>
  <si>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</si>
  <si>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</si>
  <si>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</si>
  <si>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</si>
  <si>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</si>
  <si>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</si>
  <si>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</si>
  <si>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</si>
  <si>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</si>
  <si>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</si>
  <si>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</si>
  <si>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</si>
  <si>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</si>
  <si>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</si>
  <si>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</si>
  <si>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</si>
  <si>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</si>
  <si>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</si>
  <si>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</si>
  <si>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</si>
  <si>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</si>
  <si>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</si>
  <si>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</si>
  <si>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</si>
  <si>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</si>
  <si>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</si>
  <si>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</si>
  <si>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</si>
  <si>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</si>
  <si>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</si>
  <si>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</si>
  <si>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</si>
  <si>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</si>
  <si>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</si>
  <si>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</si>
  <si>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</si>
  <si>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</si>
  <si>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</si>
  <si>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</si>
  <si>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</si>
  <si>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</si>
  <si>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</si>
  <si>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</si>
  <si>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</si>
  <si>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</si>
  <si>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</si>
  <si>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</si>
  <si>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</si>
  <si>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</si>
  <si>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</si>
  <si>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</si>
  <si>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</si>
  <si>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</si>
  <si>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</si>
  <si>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</si>
  <si>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</si>
  <si>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</si>
  <si>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</si>
  <si>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</si>
  <si>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</si>
  <si>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</si>
  <si>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</si>
  <si>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</si>
  <si>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</si>
  <si>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</si>
  <si>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</si>
  <si>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</si>
  <si>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</si>
  <si>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</si>
  <si>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</si>
  <si>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</si>
  <si>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</si>
  <si>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</si>
  <si>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</si>
  <si>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</si>
  <si>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</si>
  <si>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</si>
  <si>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</si>
  <si>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</si>
  <si>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</si>
  <si>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</si>
  <si>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</si>
  <si>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</si>
  <si>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</si>
  <si>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</si>
  <si>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</si>
  <si>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</si>
  <si>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</si>
  <si>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</si>
  <si>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</si>
  <si>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</si>
  <si>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</si>
  <si>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</si>
  <si>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</si>
  <si>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</si>
  <si>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</si>
  <si>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</si>
  <si>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</si>
  <si>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</si>
  <si>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</si>
  <si>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</si>
  <si>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</si>
  <si>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</si>
  <si>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</si>
  <si>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</si>
  <si>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</si>
  <si>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</si>
  <si>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</si>
  <si>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</si>
  <si>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</si>
  <si>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</si>
  <si>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</si>
  <si>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</si>
  <si>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</si>
  <si>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</si>
  <si>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</si>
  <si>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</si>
  <si>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</si>
  <si>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</si>
  <si>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</si>
  <si>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</si>
  <si>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</si>
  <si>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</si>
  <si>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</si>
  <si>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</si>
  <si>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</si>
  <si>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</si>
  <si>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</si>
  <si>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</si>
  <si>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</si>
  <si>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</si>
  <si>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</si>
  <si>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</si>
  <si>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</si>
  <si>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</si>
  <si>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</si>
  <si>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</si>
  <si>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</si>
  <si>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</si>
  <si>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</si>
  <si>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</si>
  <si>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</si>
  <si>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</si>
  <si>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</si>
  <si>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</si>
  <si>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</si>
  <si>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</si>
  <si>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</si>
  <si>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</si>
  <si>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</si>
  <si>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</si>
  <si>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</si>
  <si>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</si>
  <si>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</si>
  <si>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</si>
  <si>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</si>
  <si>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</si>
  <si>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</si>
  <si>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</si>
  <si>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</si>
  <si>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</si>
  <si>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</si>
  <si>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</si>
  <si>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</si>
  <si>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</si>
  <si>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</si>
  <si>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</si>
  <si>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</si>
  <si>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</si>
  <si>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</si>
  <si>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</si>
  <si>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</si>
  <si>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</si>
  <si>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</si>
  <si>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</si>
  <si>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</si>
  <si>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</si>
  <si>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</si>
  <si>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</si>
  <si>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</si>
  <si>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</si>
  <si>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</si>
  <si>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</si>
  <si>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</si>
  <si>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</si>
  <si>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</si>
  <si>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</si>
  <si>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</si>
  <si>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</si>
  <si>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</si>
  <si>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</si>
  <si>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</si>
  <si>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</si>
  <si>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</si>
  <si>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</si>
  <si>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</si>
  <si>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</si>
  <si>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</si>
  <si>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</si>
  <si>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</si>
  <si>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</si>
  <si>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</si>
  <si>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</si>
  <si>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</si>
  <si>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</si>
  <si>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</si>
  <si>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</si>
  <si>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</si>
  <si>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</si>
  <si>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</si>
  <si>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</si>
  <si>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</si>
  <si>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</si>
  <si>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</si>
  <si>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</si>
  <si>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</si>
  <si>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</si>
  <si>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</si>
  <si>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</si>
  <si>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</si>
  <si>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</si>
  <si>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</si>
  <si>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</si>
  <si>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</si>
  <si>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</si>
  <si>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</si>
  <si>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</si>
  <si>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</si>
  <si>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</si>
  <si>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</si>
  <si>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</si>
  <si>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</si>
  <si>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</si>
  <si>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</si>
  <si>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</si>
  <si>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</si>
  <si>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</si>
  <si>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</si>
  <si>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</si>
  <si>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</si>
  <si>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</si>
  <si>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</si>
  <si>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</si>
  <si>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</si>
  <si>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</si>
  <si>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</si>
  <si>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</si>
  <si>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</si>
  <si>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</si>
  <si>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</si>
  <si>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</si>
  <si>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</si>
  <si>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</si>
  <si>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</si>
  <si>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</si>
  <si>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</si>
  <si>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</si>
  <si>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</si>
  <si>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</si>
  <si>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</si>
  <si>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</si>
  <si>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</si>
  <si>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</si>
  <si>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</si>
  <si>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</si>
  <si>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</si>
  <si>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</si>
  <si>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</si>
  <si>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</si>
  <si>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</si>
  <si>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</si>
  <si>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</si>
  <si>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</si>
  <si>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</si>
  <si>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</si>
  <si>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</si>
  <si>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</si>
  <si>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</si>
  <si>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</si>
  <si>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</si>
  <si>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</si>
  <si>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</si>
  <si>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</si>
  <si>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</si>
  <si>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</si>
  <si>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</si>
  <si>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</si>
  <si>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</si>
  <si>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</si>
  <si>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</si>
  <si>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</si>
  <si>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</si>
  <si>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</si>
  <si>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</si>
  <si>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</si>
  <si>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</si>
  <si>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</si>
  <si>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</si>
  <si>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</si>
  <si>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</si>
  <si>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</si>
  <si>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</si>
  <si>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</si>
  <si>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</si>
  <si>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</si>
  <si>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</si>
  <si>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</si>
  <si>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</si>
  <si>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</si>
  <si>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</si>
  <si>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</si>
  <si>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</si>
  <si>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</si>
  <si>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</si>
  <si>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</si>
  <si>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</si>
  <si>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</si>
  <si>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</si>
  <si>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</si>
  <si>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</si>
  <si>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</si>
  <si>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</si>
  <si>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</si>
  <si>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</si>
  <si>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</si>
  <si>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</si>
  <si>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</si>
  <si>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</si>
  <si>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</si>
  <si>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</si>
  <si>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</si>
  <si>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</si>
  <si>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</si>
  <si>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</si>
  <si>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</si>
  <si>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</si>
  <si>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</si>
  <si>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</si>
  <si>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</si>
  <si>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</si>
  <si>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</si>
  <si>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</si>
  <si>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</si>
  <si>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</si>
  <si>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</si>
  <si>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</si>
  <si>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</si>
  <si>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</si>
  <si>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</si>
  <si>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</si>
  <si>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</si>
  <si>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</si>
  <si>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</si>
  <si>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</si>
  <si>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</si>
  <si>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</si>
  <si>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</si>
  <si>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</si>
  <si>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</si>
  <si>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</si>
  <si>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</si>
  <si>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</si>
  <si>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</si>
  <si>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</si>
  <si>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</si>
  <si>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</si>
  <si>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</si>
  <si>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</si>
  <si>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</si>
  <si>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</si>
  <si>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</si>
  <si>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</si>
  <si>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</si>
  <si>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</si>
  <si>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</si>
  <si>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</si>
  <si>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</si>
  <si>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</si>
  <si>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</si>
  <si>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</si>
  <si>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</si>
  <si>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</si>
  <si>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</si>
  <si>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</si>
  <si>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</si>
  <si>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</si>
  <si>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</si>
  <si>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</si>
  <si>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</si>
  <si>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</si>
  <si>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</si>
  <si>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</si>
  <si>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</si>
  <si>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</si>
  <si>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</si>
  <si>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</si>
  <si>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</si>
  <si>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</si>
  <si>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</si>
  <si>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</si>
  <si>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</si>
  <si>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</si>
  <si>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</si>
  <si>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</si>
  <si>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</si>
  <si>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</si>
  <si>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</si>
  <si>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</si>
  <si>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</si>
  <si>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</si>
  <si>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</si>
  <si>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</si>
  <si>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</si>
  <si>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</si>
  <si>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</si>
  <si>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</si>
  <si>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</si>
  <si>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</si>
  <si>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</si>
  <si>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</si>
  <si>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</si>
  <si>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</si>
  <si>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</si>
  <si>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</si>
  <si>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</si>
  <si>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</si>
  <si>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</si>
  <si>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</si>
  <si>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</si>
  <si>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</si>
  <si>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</si>
  <si>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</si>
  <si>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</si>
  <si>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</si>
  <si>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</si>
  <si>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</si>
  <si>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</si>
  <si>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</si>
  <si>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</si>
  <si>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</si>
  <si>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</si>
  <si>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</si>
  <si>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</si>
  <si>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</si>
  <si>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</si>
  <si>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</si>
  <si>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</si>
  <si>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</si>
  <si>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</si>
  <si>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</si>
  <si>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</si>
  <si>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</si>
  <si>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</si>
  <si>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</si>
  <si>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</si>
  <si>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</si>
  <si>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</si>
  <si>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</si>
  <si>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</si>
  <si>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</si>
  <si>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</si>
  <si>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</si>
  <si>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</si>
  <si>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</si>
  <si>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</si>
  <si>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</si>
  <si>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</si>
  <si>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</si>
  <si>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</si>
  <si>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</si>
  <si>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</si>
  <si>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</si>
  <si>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</si>
  <si>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</si>
  <si>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</si>
  <si>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</si>
  <si>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</si>
  <si>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</si>
  <si>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</si>
  <si>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</si>
  <si>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</si>
  <si>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</si>
  <si>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</si>
  <si>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</si>
  <si>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</si>
  <si>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</si>
  <si>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</si>
  <si>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</si>
  <si>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</si>
  <si>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</si>
  <si>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</si>
  <si>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</si>
  <si>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</si>
  <si>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</si>
  <si>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</si>
  <si>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</si>
  <si>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</si>
  <si>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</si>
  <si>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</si>
  <si>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</si>
  <si>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</si>
  <si>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</si>
  <si>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</si>
  <si>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</si>
  <si>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</si>
  <si>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</si>
  <si>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</si>
  <si>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</si>
  <si>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</si>
  <si>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</si>
  <si>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</si>
  <si>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</si>
  <si>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</si>
  <si>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</si>
  <si>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</si>
  <si>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</si>
  <si>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</si>
  <si>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</si>
  <si>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</si>
  <si>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</si>
  <si>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</si>
  <si>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</si>
  <si>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</si>
  <si>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</si>
  <si>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</si>
  <si>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</si>
  <si>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</si>
  <si>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</si>
  <si>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</si>
  <si>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</si>
  <si>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</si>
  <si>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</si>
  <si>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</si>
  <si>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</si>
  <si>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</si>
  <si>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</si>
  <si>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</si>
  <si>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</si>
  <si>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</si>
  <si>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</si>
  <si>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</si>
  <si>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</si>
  <si>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</si>
  <si>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</si>
  <si>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</si>
  <si>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</si>
  <si>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</si>
  <si>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</si>
  <si>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</si>
  <si>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</si>
  <si>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</si>
  <si>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</si>
  <si>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</si>
  <si>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</si>
  <si>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</si>
  <si>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</si>
  <si>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</si>
  <si>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</si>
  <si>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</si>
  <si>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</si>
  <si>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</si>
  <si>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</si>
  <si>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</si>
  <si>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</si>
  <si>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</si>
  <si>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</si>
  <si>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</si>
  <si>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</si>
  <si>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</si>
  <si>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</si>
  <si>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</si>
  <si>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</si>
  <si>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</si>
  <si>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</si>
  <si>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</si>
  <si>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</si>
  <si>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</si>
  <si>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</si>
  <si>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</si>
  <si>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</si>
  <si>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</si>
  <si>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</si>
  <si>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</si>
  <si>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</si>
  <si>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</si>
  <si>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</si>
  <si>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</si>
  <si>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</si>
  <si>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</si>
  <si>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</si>
  <si>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</si>
  <si>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</si>
  <si>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</si>
  <si>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</si>
  <si>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</si>
  <si>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</si>
  <si>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</si>
  <si>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</si>
  <si>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</si>
  <si>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</si>
  <si>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</si>
  <si>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</si>
  <si>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</si>
  <si>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</si>
  <si>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</si>
  <si>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</si>
  <si>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</si>
  <si>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</si>
  <si>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</si>
  <si>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</si>
  <si>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</si>
  <si>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</si>
  <si>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</si>
  <si>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</si>
  <si>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</si>
  <si>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</si>
  <si>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</si>
  <si>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</si>
  <si>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</si>
  <si>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</si>
  <si>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</si>
  <si>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</si>
  <si>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</si>
  <si>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</si>
  <si>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</si>
  <si>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</si>
  <si>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</si>
  <si>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</si>
  <si>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</si>
  <si>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</si>
  <si>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</si>
  <si>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</si>
  <si>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</si>
  <si>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</si>
  <si>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</si>
  <si>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</si>
  <si>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</si>
  <si>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</si>
  <si>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</si>
  <si>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</si>
  <si>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</si>
  <si>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</si>
  <si>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</si>
  <si>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</si>
  <si>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</si>
  <si>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</si>
  <si>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</si>
  <si>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</si>
  <si>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</si>
  <si>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</si>
  <si>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</si>
  <si>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</si>
  <si>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</si>
  <si>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</si>
  <si>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</si>
  <si>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</si>
  <si>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</si>
  <si>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</si>
  <si>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</si>
  <si>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</si>
  <si>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</si>
  <si>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</si>
  <si>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</si>
  <si>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</si>
  <si>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</si>
  <si>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</si>
  <si>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</si>
  <si>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</si>
  <si>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</si>
  <si>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</si>
  <si>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</si>
  <si>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</si>
  <si>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</si>
  <si>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</si>
  <si>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</si>
  <si>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</si>
  <si>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</si>
  <si>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</si>
  <si>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</si>
  <si>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</si>
  <si>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</si>
  <si>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</si>
  <si>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</si>
  <si>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</si>
  <si>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</si>
  <si>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</si>
  <si>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</si>
  <si>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</si>
  <si>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</si>
  <si>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</si>
  <si>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</si>
  <si>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</si>
  <si>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</si>
  <si>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</si>
  <si>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</si>
  <si>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</si>
  <si>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</si>
  <si>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</si>
  <si>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</si>
  <si>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</si>
  <si>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</si>
  <si>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</si>
  <si>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</si>
  <si>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</si>
  <si>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</si>
  <si>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</si>
  <si>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</si>
  <si>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</si>
  <si>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</si>
  <si>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</si>
  <si>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</si>
  <si>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</si>
  <si>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</si>
  <si>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</si>
  <si>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</si>
  <si>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</si>
  <si>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</si>
  <si>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</si>
  <si>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</si>
  <si>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</si>
  <si>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</si>
  <si>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</si>
  <si>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</si>
  <si>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</si>
  <si>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</si>
  <si>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</si>
  <si>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</si>
  <si>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</si>
  <si>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</si>
  <si>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</si>
  <si>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</si>
  <si>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</si>
  <si>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</si>
  <si>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</si>
  <si>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</si>
  <si>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</si>
  <si>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</si>
  <si>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</si>
  <si>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</si>
  <si>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</si>
  <si>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</si>
  <si>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</si>
  <si>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</si>
  <si>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</si>
  <si>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</si>
  <si>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</si>
  <si>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</si>
  <si>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</si>
  <si>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</si>
  <si>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</si>
  <si>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</si>
  <si>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</si>
  <si>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</si>
  <si>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</si>
  <si>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</si>
  <si>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</si>
  <si>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</si>
  <si>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</si>
  <si>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</si>
  <si>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</si>
  <si>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</si>
  <si>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</si>
  <si>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</si>
  <si>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</si>
  <si>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</si>
  <si>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</si>
  <si>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</si>
  <si>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</si>
  <si>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</si>
  <si>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</si>
  <si>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</si>
  <si>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</si>
  <si>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</si>
  <si>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</si>
  <si>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</si>
  <si>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</si>
  <si>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</si>
  <si>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</si>
  <si>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</si>
  <si>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</si>
  <si>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</si>
  <si>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</si>
  <si>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</si>
  <si>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</si>
  <si>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</si>
  <si>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</si>
  <si>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</si>
  <si>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</si>
  <si>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</si>
  <si>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</si>
  <si>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</si>
  <si>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</si>
  <si>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</si>
  <si>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</si>
  <si>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</si>
  <si>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</si>
  <si>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</si>
  <si>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</si>
  <si>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</si>
  <si>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</si>
  <si>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</si>
  <si>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</si>
  <si>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</si>
  <si>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</si>
  <si>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</si>
  <si>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</si>
  <si>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</si>
  <si>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</si>
  <si>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</si>
  <si>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</si>
  <si>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</si>
  <si>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</si>
  <si>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</si>
  <si>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</si>
  <si>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</si>
  <si>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</si>
  <si>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</si>
  <si>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</si>
  <si>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</si>
  <si>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</si>
  <si>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</si>
  <si>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</si>
  <si>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</si>
  <si>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</si>
  <si>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</si>
  <si>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</si>
  <si>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</si>
  <si>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</si>
  <si>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</si>
  <si>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</si>
  <si>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</si>
  <si>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</si>
  <si>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</si>
  <si>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</si>
  <si>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</si>
  <si>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</si>
  <si>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</si>
  <si>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</si>
  <si>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</si>
  <si>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</si>
  <si>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</si>
  <si>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</si>
  <si>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</si>
  <si>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</si>
  <si>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</si>
  <si>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</si>
  <si>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</si>
  <si>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</si>
  <si>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</si>
  <si>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</si>
  <si>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</si>
  <si>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</si>
  <si>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</si>
  <si>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</si>
  <si>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</si>
  <si>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</si>
  <si>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</si>
  <si>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</si>
  <si>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</si>
  <si>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</si>
  <si>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</si>
  <si>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</si>
  <si>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</si>
  <si>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</si>
  <si>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</si>
  <si>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</si>
  <si>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</si>
  <si>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</si>
  <si>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</si>
  <si>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</si>
  <si>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</si>
  <si>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</si>
  <si>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</si>
  <si>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</si>
  <si>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</si>
  <si>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</si>
  <si>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</si>
  <si>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</si>
  <si>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</si>
  <si>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</si>
  <si>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</si>
  <si>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</si>
  <si>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</si>
  <si>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</si>
  <si>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</si>
  <si>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</si>
  <si>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</si>
  <si>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</si>
  <si>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</si>
  <si>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</si>
  <si>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</si>
  <si>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</si>
  <si>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</si>
  <si>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</si>
  <si>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</si>
  <si>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</si>
  <si>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</si>
  <si>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</si>
  <si>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</si>
  <si>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</si>
  <si>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</si>
  <si>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</si>
  <si>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</si>
  <si>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</si>
  <si>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</si>
  <si>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</si>
  <si>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</si>
  <si>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</si>
  <si>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</si>
  <si>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</si>
  <si>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</si>
  <si>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</si>
  <si>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</si>
  <si>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</si>
  <si>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</si>
  <si>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</si>
  <si>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</si>
  <si>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</si>
  <si>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</si>
  <si>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</si>
  <si>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</si>
  <si>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</si>
  <si>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</si>
  <si>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</si>
  <si>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</si>
  <si>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</si>
  <si>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</si>
  <si>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</si>
  <si>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</si>
  <si>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</si>
  <si>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</si>
  <si>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</si>
  <si>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</si>
  <si>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</si>
  <si>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</si>
  <si>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</si>
  <si>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</si>
  <si>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</si>
  <si>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</si>
  <si>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</si>
  <si>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</si>
  <si>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</si>
  <si>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</si>
  <si>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</si>
  <si>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</si>
  <si>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</si>
  <si>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</si>
  <si>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</si>
  <si>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</si>
  <si>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</si>
  <si>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</si>
  <si>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</si>
  <si>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</si>
  <si>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</si>
  <si>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</si>
  <si>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</si>
  <si>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</si>
  <si>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</si>
  <si>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</si>
  <si>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</si>
  <si>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</si>
  <si>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</si>
  <si>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</si>
  <si>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</si>
  <si>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</si>
  <si>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</si>
  <si>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</si>
  <si>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</si>
  <si>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</si>
  <si>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</si>
  <si>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</si>
  <si>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</si>
  <si>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</si>
  <si>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</si>
  <si>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</si>
  <si>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</si>
  <si>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</si>
  <si>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</si>
  <si>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</si>
  <si>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</si>
  <si>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</si>
  <si>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</si>
  <si>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</si>
  <si>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</si>
  <si>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</si>
  <si>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</si>
  <si>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</si>
  <si>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</si>
  <si>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</si>
  <si>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</si>
  <si>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</si>
  <si>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</si>
  <si>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</si>
  <si>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</si>
  <si>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</si>
  <si>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</si>
  <si>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</si>
  <si>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</si>
  <si>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</si>
  <si>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</si>
  <si>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</si>
  <si>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</si>
  <si>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</si>
  <si>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</si>
  <si>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</si>
  <si>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</si>
  <si>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</si>
  <si>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</si>
  <si>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</si>
  <si>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</si>
  <si>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</si>
  <si>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</si>
  <si>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</si>
  <si>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</si>
  <si>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</si>
  <si>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</si>
  <si>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</si>
  <si>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</si>
  <si>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</si>
  <si>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</si>
  <si>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</si>
  <si>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</si>
  <si>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</si>
  <si>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</si>
  <si>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</si>
  <si>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</si>
  <si>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</si>
  <si>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</si>
  <si>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</si>
  <si>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</si>
  <si>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</si>
  <si>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</si>
  <si>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</si>
  <si>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</si>
  <si>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</si>
  <si>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</si>
  <si>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</si>
  <si>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</si>
  <si>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</si>
  <si>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</si>
  <si>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</si>
  <si>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</si>
  <si>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</si>
  <si>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</si>
  <si>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</si>
  <si>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</si>
  <si>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</si>
  <si>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</si>
  <si>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</si>
  <si>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</si>
  <si>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</si>
  <si>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</si>
  <si>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</si>
  <si>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</si>
  <si>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</si>
  <si>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</si>
  <si>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</si>
  <si>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</si>
  <si>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</si>
  <si>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</si>
  <si>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</si>
  <si>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</si>
  <si>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</si>
  <si>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</si>
  <si>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</si>
  <si>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</si>
  <si>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</si>
  <si>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</si>
  <si>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</si>
  <si>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</si>
  <si>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</si>
  <si>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</si>
  <si>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</si>
  <si>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</si>
  <si>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</si>
  <si>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</si>
  <si>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</si>
  <si>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</si>
  <si>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</si>
  <si>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</si>
  <si>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</si>
  <si>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</si>
  <si>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</si>
  <si>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</si>
  <si>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</si>
  <si>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</si>
  <si>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</si>
  <si>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</si>
  <si>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</si>
  <si>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</si>
  <si>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</si>
  <si>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</si>
  <si>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</si>
  <si>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</si>
  <si>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</si>
  <si>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</si>
  <si>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</si>
  <si>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</si>
  <si>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</si>
  <si>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</si>
  <si>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</si>
  <si>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</si>
  <si>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</si>
  <si>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</si>
  <si>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</si>
  <si>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</si>
  <si>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</si>
  <si>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</si>
  <si>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</si>
  <si>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</si>
  <si>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</si>
  <si>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</si>
  <si>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</si>
  <si>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</si>
  <si>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</si>
  <si>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</si>
  <si>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</si>
  <si>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</si>
  <si>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</si>
  <si>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</si>
  <si>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</si>
  <si>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</si>
  <si>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</si>
  <si>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</si>
  <si>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</si>
  <si>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</si>
  <si>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</si>
  <si>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</si>
  <si>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</si>
  <si>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</si>
  <si>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</si>
  <si>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</si>
  <si>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</si>
  <si>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</si>
  <si>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</si>
  <si>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</si>
  <si>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</si>
  <si>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</si>
  <si>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</si>
  <si>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</si>
  <si>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</si>
  <si>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</si>
  <si>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</si>
  <si>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</si>
  <si>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</si>
  <si>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</si>
  <si>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</si>
  <si>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</si>
  <si>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</si>
  <si>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</si>
  <si>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</si>
  <si>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</si>
  <si>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</si>
  <si>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</si>
  <si>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</si>
  <si>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</si>
  <si>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</si>
  <si>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</si>
  <si>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</si>
  <si>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</si>
  <si>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</si>
  <si>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</si>
  <si>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</si>
  <si>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</si>
  <si>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</si>
  <si>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</si>
  <si>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</si>
  <si>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</si>
  <si>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</si>
  <si>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</si>
  <si>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</si>
  <si>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</si>
  <si>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</si>
  <si>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</si>
  <si>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</si>
  <si>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</si>
  <si>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</si>
  <si>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</si>
  <si>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</si>
  <si>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</si>
  <si>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</si>
  <si>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</si>
  <si>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</si>
  <si>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</si>
  <si>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</si>
  <si>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</si>
  <si>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</si>
  <si>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</si>
  <si>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</si>
  <si>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</si>
  <si>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</si>
  <si>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</si>
  <si>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</si>
  <si>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</si>
  <si>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</si>
  <si>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</si>
  <si>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</si>
  <si>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</si>
  <si>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</si>
  <si>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</si>
  <si>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</si>
  <si>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</si>
  <si>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</si>
  <si>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</si>
  <si>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</si>
  <si>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</si>
  <si>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</si>
  <si>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</si>
  <si>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</si>
  <si>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</si>
  <si>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</si>
  <si>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</si>
  <si>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</si>
  <si>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</si>
  <si>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</si>
  <si>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</si>
  <si>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</si>
  <si>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</si>
  <si>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</si>
  <si>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</si>
  <si>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</si>
  <si>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</si>
  <si>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</si>
  <si>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</si>
  <si>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</si>
  <si>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</si>
  <si>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</si>
  <si>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</si>
  <si>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</si>
  <si>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</si>
  <si>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</si>
  <si>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</si>
  <si>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</si>
  <si>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</si>
  <si>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</si>
  <si>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</si>
  <si>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</si>
  <si>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</si>
  <si>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</si>
  <si>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</si>
  <si>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</si>
  <si>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</si>
  <si>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</si>
  <si>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</si>
  <si>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</si>
  <si>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</si>
  <si>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</si>
  <si>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</si>
  <si>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</si>
  <si>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</si>
  <si>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</si>
  <si>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</si>
  <si>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</si>
  <si>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</si>
  <si>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</si>
  <si>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</si>
  <si>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</si>
  <si>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</si>
  <si>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</si>
  <si>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</si>
  <si>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</si>
  <si>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</si>
  <si>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</si>
  <si>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</si>
  <si>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</si>
  <si>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</si>
  <si>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</si>
  <si>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</si>
  <si>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</si>
  <si>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</si>
  <si>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</si>
  <si>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</si>
  <si>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</si>
  <si>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</si>
  <si>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</si>
  <si>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</si>
  <si>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</si>
  <si>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</si>
  <si>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</si>
  <si>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</si>
  <si>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</si>
  <si>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</si>
  <si>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</si>
  <si>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</si>
  <si>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</si>
  <si>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</si>
  <si>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</si>
  <si>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</si>
  <si>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</si>
  <si>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</si>
  <si>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</si>
  <si>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</si>
  <si>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</si>
  <si>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</si>
  <si>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</si>
  <si>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</si>
  <si>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</si>
  <si>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</si>
  <si>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</si>
  <si>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</si>
  <si>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</si>
  <si>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</si>
  <si>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</si>
  <si>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</si>
  <si>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</si>
  <si>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</si>
  <si>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</si>
  <si>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</si>
  <si>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</si>
  <si>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</si>
  <si>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</si>
  <si>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</si>
  <si>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</si>
  <si>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</si>
  <si>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</si>
  <si>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</si>
  <si>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</si>
  <si>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</si>
  <si>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</si>
  <si>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</si>
  <si>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</si>
  <si>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</si>
  <si>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</si>
  <si>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</si>
  <si>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</si>
  <si>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</si>
  <si>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</si>
  <si>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</si>
  <si>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</si>
  <si>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</si>
  <si>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</si>
  <si>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</si>
  <si>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</si>
  <si>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</si>
  <si>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</si>
  <si>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</si>
  <si>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</si>
  <si>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</si>
  <si>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</si>
  <si>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</si>
  <si>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</si>
  <si>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</si>
  <si>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</si>
  <si>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</si>
  <si>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</si>
  <si>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</si>
  <si>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</si>
  <si>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</si>
  <si>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</si>
  <si>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</si>
  <si>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</si>
  <si>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</si>
  <si>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</si>
  <si>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</si>
  <si>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</si>
  <si>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</si>
  <si>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</si>
  <si>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</si>
  <si>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</si>
  <si>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</si>
  <si>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</si>
  <si>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</si>
  <si>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</si>
  <si>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</si>
  <si>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</si>
  <si>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</si>
  <si>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</si>
  <si>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</si>
  <si>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</si>
  <si>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</si>
  <si>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</si>
  <si>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</si>
  <si>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</si>
  <si>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</si>
  <si>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</si>
  <si>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</si>
  <si>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</si>
  <si>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</si>
  <si>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</si>
  <si>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</si>
  <si>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</si>
  <si>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</si>
  <si>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</si>
  <si>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</si>
  <si>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</si>
  <si>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</si>
  <si>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</si>
  <si>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</si>
  <si>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</si>
  <si>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</si>
  <si>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</si>
  <si>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</si>
  <si>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</si>
  <si>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</si>
  <si>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</si>
  <si>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</si>
  <si>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</si>
  <si>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</si>
  <si>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</si>
  <si>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</si>
  <si>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</si>
  <si>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</si>
  <si>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</si>
  <si>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</si>
  <si>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</si>
  <si>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</si>
  <si>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</si>
  <si>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</si>
  <si>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</si>
  <si>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</si>
  <si>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</si>
  <si>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</si>
  <si>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</si>
  <si>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</si>
  <si>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</si>
  <si>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</si>
  <si>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</si>
  <si>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</si>
  <si>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</si>
  <si>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</si>
  <si>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</si>
  <si>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</si>
  <si>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</si>
  <si>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</si>
  <si>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</si>
  <si>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</si>
  <si>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</si>
  <si>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</si>
  <si>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</si>
  <si>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</si>
  <si>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</si>
  <si>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</si>
  <si>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</si>
  <si>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</si>
  <si>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</si>
  <si>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</si>
  <si>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</si>
  <si>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</si>
  <si>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</si>
  <si>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</si>
  <si>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</si>
  <si>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</si>
  <si>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</si>
  <si>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</si>
  <si>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</si>
  <si>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</si>
  <si>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</si>
  <si>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</si>
  <si>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</si>
  <si>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</si>
  <si>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</si>
  <si>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</si>
  <si>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</si>
  <si>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</si>
  <si>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</si>
  <si>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</si>
  <si>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</si>
  <si>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</si>
  <si>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</si>
  <si>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</si>
  <si>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</si>
  <si>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</si>
  <si>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</si>
  <si>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</si>
  <si>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</si>
  <si>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</si>
  <si>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</si>
  <si>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</si>
  <si>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</si>
  <si>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</si>
  <si>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</si>
  <si>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</si>
  <si>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</si>
  <si>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</si>
  <si>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</si>
  <si>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</si>
  <si>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</si>
  <si>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</si>
  <si>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</si>
  <si>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</si>
  <si>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</si>
  <si>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</si>
  <si>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</si>
  <si>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</si>
  <si>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</si>
  <si>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</si>
  <si>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</si>
  <si>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</si>
  <si>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</si>
  <si>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</si>
  <si>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</si>
  <si>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</si>
  <si>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</si>
  <si>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</si>
  <si>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</si>
  <si>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</si>
  <si>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</si>
  <si>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</si>
  <si>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</si>
  <si>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</si>
  <si>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</si>
  <si>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</si>
  <si>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</si>
  <si>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</si>
  <si>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</si>
  <si>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</si>
  <si>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</si>
  <si>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</si>
  <si>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</si>
  <si>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</si>
  <si>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</si>
  <si>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</si>
  <si>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</si>
  <si>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</si>
  <si>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</si>
  <si>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</si>
  <si>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</si>
  <si>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</si>
  <si>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</si>
  <si>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</si>
  <si>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</si>
  <si>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</si>
  <si>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</si>
  <si>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</si>
  <si>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</si>
  <si>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</si>
  <si>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</si>
  <si>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</si>
  <si>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</si>
  <si>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</si>
  <si>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</si>
  <si>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</si>
  <si>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</si>
  <si>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</si>
  <si>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</si>
  <si>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</si>
  <si>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</si>
  <si>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</si>
  <si>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</si>
  <si>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</si>
  <si>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</si>
  <si>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</si>
  <si>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</si>
  <si>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</si>
  <si>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</si>
  <si>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</si>
  <si>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</si>
  <si>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</si>
  <si>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</si>
  <si>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</si>
  <si>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</si>
  <si>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</si>
  <si>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</si>
  <si>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</si>
  <si>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</si>
  <si>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</si>
  <si>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</si>
  <si>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</si>
  <si>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</si>
  <si>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</si>
  <si>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</si>
  <si>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</si>
  <si>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</si>
  <si>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</si>
  <si>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</si>
  <si>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</si>
  <si>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</si>
  <si>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</si>
  <si>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</si>
  <si>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</si>
  <si>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</si>
  <si>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</si>
  <si>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</si>
  <si>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</si>
  <si>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</si>
  <si>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</si>
  <si>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</si>
  <si>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</si>
  <si>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</si>
  <si>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</si>
  <si>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</si>
  <si>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</si>
  <si>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</si>
  <si>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</si>
  <si>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</si>
  <si>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</si>
  <si>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</si>
  <si>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</si>
  <si>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</si>
  <si>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</si>
  <si>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</si>
  <si>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</si>
  <si>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</si>
  <si>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</si>
  <si>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</si>
  <si>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</si>
  <si>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</si>
  <si>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</si>
  <si>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</si>
  <si>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</si>
  <si>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</si>
  <si>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</si>
  <si>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</si>
  <si>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</si>
  <si>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</si>
  <si>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</si>
  <si>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</si>
  <si>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</si>
  <si>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</si>
  <si>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</si>
  <si>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</si>
  <si>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</si>
  <si>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</si>
  <si>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</si>
  <si>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</si>
  <si>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</si>
  <si>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</si>
  <si>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</si>
  <si>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</si>
  <si>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</si>
  <si>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</si>
  <si>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</si>
  <si>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</si>
  <si>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</si>
  <si>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</si>
  <si>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</si>
  <si>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</si>
  <si>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</si>
  <si>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</si>
  <si>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</si>
  <si>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</si>
  <si>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</si>
  <si>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</si>
  <si>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</si>
  <si>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</si>
  <si>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</si>
  <si>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</si>
  <si>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</si>
  <si>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</si>
  <si>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</si>
  <si>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</si>
  <si>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</si>
  <si>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</si>
  <si>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</si>
  <si>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</si>
  <si>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</si>
  <si>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</si>
  <si>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</si>
  <si>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</si>
  <si>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</si>
  <si>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</si>
  <si>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</si>
  <si>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</si>
  <si>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</si>
  <si>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</si>
  <si>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</si>
  <si>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</si>
  <si>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</si>
  <si>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</si>
  <si>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</si>
  <si>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</si>
  <si>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</si>
  <si>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</si>
  <si>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</si>
  <si>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</si>
  <si>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</si>
  <si>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</si>
  <si>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</si>
  <si>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</si>
  <si>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</si>
  <si>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</si>
  <si>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</si>
  <si>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</si>
  <si>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</si>
  <si>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</si>
  <si>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</si>
  <si>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</si>
  <si>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</si>
  <si>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</si>
  <si>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</si>
  <si>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</si>
  <si>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</si>
  <si>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</si>
  <si>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</si>
  <si>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</si>
  <si>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</si>
  <si>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</si>
  <si>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</si>
  <si>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</si>
  <si>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</si>
  <si>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</si>
  <si>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</si>
  <si>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</si>
  <si>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</si>
  <si>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</si>
  <si>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</si>
  <si>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</si>
  <si>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</si>
  <si>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</si>
  <si>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</si>
  <si>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</si>
  <si>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</si>
  <si>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</si>
  <si>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</si>
  <si>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</si>
  <si>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</si>
  <si>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</si>
  <si>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</si>
  <si>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</si>
  <si>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</si>
  <si>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</si>
  <si>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</si>
  <si>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</si>
  <si>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</si>
  <si>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</si>
  <si>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</si>
  <si>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</si>
  <si>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</si>
  <si>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</si>
  <si>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</si>
  <si>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</si>
  <si>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</si>
  <si>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</si>
  <si>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</si>
  <si>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</si>
  <si>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</si>
  <si>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</si>
  <si>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</si>
  <si>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</si>
  <si>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</si>
  <si>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</si>
  <si>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</si>
  <si>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</si>
  <si>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</si>
  <si>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</si>
  <si>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</si>
  <si>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</si>
  <si>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</si>
  <si>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</si>
  <si>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</si>
  <si>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</si>
  <si>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</si>
  <si>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</si>
  <si>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</si>
  <si>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</si>
  <si>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</si>
  <si>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</si>
  <si>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</si>
  <si>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</si>
  <si>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</si>
  <si>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</si>
  <si>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</si>
  <si>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</si>
  <si>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</si>
  <si>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</si>
  <si>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</si>
  <si>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</si>
  <si>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</si>
  <si>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</si>
  <si>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</si>
  <si>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</si>
  <si>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</si>
  <si>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</si>
  <si>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</si>
  <si>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</si>
  <si>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</si>
  <si>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</si>
  <si>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</si>
  <si>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</si>
  <si>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</si>
  <si>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</si>
  <si>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</si>
  <si>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</si>
  <si>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</si>
  <si>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</si>
  <si>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</si>
  <si>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</si>
  <si>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</si>
  <si>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</si>
  <si>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</si>
  <si>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</si>
  <si>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</si>
  <si>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</si>
  <si>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</si>
  <si>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</si>
  <si>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</si>
  <si>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</si>
  <si>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</si>
  <si>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</si>
  <si>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</si>
  <si>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</si>
  <si>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</si>
  <si>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</si>
  <si>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</si>
  <si>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</si>
  <si>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</si>
  <si>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</si>
  <si>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</si>
  <si>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</si>
  <si>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</si>
  <si>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</si>
  <si>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</si>
  <si>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</si>
  <si>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</si>
  <si>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</si>
  <si>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</si>
  <si>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</si>
  <si>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</si>
  <si>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</si>
  <si>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</si>
  <si>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</si>
  <si>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</si>
  <si>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</si>
  <si>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</si>
  <si>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</si>
  <si>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</si>
  <si>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</si>
  <si>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</si>
  <si>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</si>
  <si>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</si>
  <si>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</si>
  <si>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</si>
  <si>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</si>
  <si>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</si>
  <si>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</si>
  <si>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</si>
  <si>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</si>
  <si>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</si>
  <si>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</si>
  <si>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</si>
  <si>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</si>
  <si>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</si>
  <si>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</si>
  <si>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</si>
  <si>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</si>
  <si>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</si>
  <si>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</si>
  <si>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</si>
  <si>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</si>
  <si>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</si>
  <si>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</si>
  <si>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</si>
  <si>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</si>
  <si>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</si>
  <si>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</si>
  <si>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</si>
  <si>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</si>
  <si>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</si>
  <si>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</si>
  <si>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</si>
  <si>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</si>
  <si>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</si>
  <si>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</si>
  <si>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</si>
  <si>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</si>
  <si>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</si>
  <si>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</si>
  <si>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</si>
  <si>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</si>
  <si>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</si>
  <si>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</si>
  <si>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</si>
  <si>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</si>
  <si>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</si>
  <si>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</si>
  <si>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</si>
  <si>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</si>
  <si>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</si>
  <si>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</si>
  <si>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</si>
  <si>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</si>
  <si>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</si>
  <si>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</si>
  <si>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</si>
  <si>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</si>
  <si>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</si>
  <si>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</si>
  <si>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</si>
  <si>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</si>
  <si>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</si>
  <si>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</si>
  <si>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</si>
  <si>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</si>
  <si>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</si>
  <si>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</si>
  <si>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</si>
  <si>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</si>
  <si>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</si>
  <si>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</si>
  <si>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</si>
  <si>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</si>
  <si>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</si>
  <si>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</si>
  <si>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</si>
  <si>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</si>
  <si>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</si>
  <si>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</si>
  <si>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</si>
  <si>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</si>
  <si>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</si>
  <si>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</si>
  <si>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</si>
  <si>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</si>
  <si>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</si>
  <si>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</si>
  <si>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</si>
  <si>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</si>
  <si>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</si>
  <si>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</si>
  <si>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</si>
  <si>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</si>
  <si>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</si>
  <si>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</si>
  <si>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</si>
  <si>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</si>
  <si>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</si>
  <si>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</si>
  <si>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</si>
  <si>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</si>
  <si>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</si>
  <si>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</si>
  <si>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</si>
  <si>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</si>
  <si>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</si>
  <si>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</si>
  <si>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</si>
  <si>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</si>
  <si>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</si>
  <si>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</si>
  <si>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</si>
  <si>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</si>
  <si>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</si>
  <si>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</si>
  <si>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</si>
  <si>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</si>
  <si>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</si>
  <si>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</si>
  <si>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</si>
  <si>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</si>
  <si>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</si>
  <si>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</si>
  <si>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</si>
  <si>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</si>
  <si>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</si>
  <si>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</si>
  <si>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</si>
  <si>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</si>
  <si>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</si>
  <si>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</si>
  <si>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</si>
  <si>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</si>
  <si>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</si>
  <si>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</si>
  <si>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</si>
  <si>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</si>
  <si>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</si>
  <si>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</si>
  <si>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</si>
  <si>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</si>
  <si>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</si>
  <si>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</si>
  <si>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</si>
  <si>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</si>
  <si>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</si>
  <si>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</si>
  <si>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</si>
  <si>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</si>
  <si>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</si>
  <si>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</si>
  <si>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</si>
  <si>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</si>
  <si>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</si>
  <si>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</si>
  <si>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</si>
  <si>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</si>
  <si>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</si>
  <si>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</si>
  <si>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</si>
  <si>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</si>
  <si>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</si>
  <si>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</si>
  <si>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</si>
  <si>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</si>
  <si>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</si>
  <si>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</si>
  <si>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</si>
  <si>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</si>
  <si>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</si>
  <si>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</si>
  <si>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</si>
  <si>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</si>
  <si>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</si>
  <si>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</si>
  <si>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</si>
  <si>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</si>
  <si>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</si>
  <si>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</si>
  <si>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</si>
  <si>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</si>
  <si>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</si>
  <si>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</si>
  <si>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</si>
  <si>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</si>
  <si>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</si>
  <si>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</si>
  <si>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</si>
  <si>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</si>
  <si>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</si>
  <si>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</si>
  <si>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</si>
  <si>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</si>
  <si>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</si>
  <si>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</si>
  <si>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</si>
  <si>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</si>
  <si>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</si>
  <si>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</si>
  <si>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</si>
  <si>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</si>
  <si>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</si>
  <si>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</si>
  <si>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</si>
  <si>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</si>
  <si>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</si>
  <si>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</si>
  <si>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</si>
  <si>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</si>
  <si>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</si>
  <si>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</si>
  <si>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</si>
  <si>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</si>
  <si>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</si>
  <si>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</si>
  <si>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</si>
  <si>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</si>
  <si>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</si>
  <si>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</si>
  <si>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</si>
  <si>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</si>
  <si>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</si>
  <si>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</si>
  <si>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</si>
  <si>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</si>
  <si>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</si>
  <si>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</si>
  <si>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</si>
  <si>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</si>
  <si>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</si>
  <si>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</si>
  <si>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</si>
  <si>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</si>
  <si>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</si>
  <si>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</si>
  <si>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</si>
  <si>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</si>
  <si>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</si>
  <si>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</si>
  <si>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</si>
  <si>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</si>
  <si>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</si>
  <si>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</si>
  <si>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</si>
  <si>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</si>
  <si>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</si>
  <si>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</si>
  <si>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</si>
  <si>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</si>
  <si>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</si>
  <si>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</si>
  <si>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</si>
  <si>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</si>
  <si>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</si>
  <si>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</si>
  <si>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</si>
  <si>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</si>
  <si>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</si>
  <si>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</si>
  <si>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</si>
  <si>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</si>
  <si>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</si>
  <si>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</si>
  <si>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</si>
  <si>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</si>
  <si>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</si>
  <si>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</si>
  <si>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</si>
  <si>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</si>
  <si>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</si>
  <si>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</si>
  <si>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</si>
  <si>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</si>
  <si>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</si>
  <si>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</si>
  <si>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</si>
  <si>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</si>
  <si>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</si>
  <si>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</si>
  <si>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</si>
  <si>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</si>
  <si>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</si>
  <si>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</si>
  <si>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</si>
  <si>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</si>
  <si>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</si>
  <si>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</si>
  <si>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</si>
  <si>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</si>
  <si>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</si>
  <si>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</si>
  <si>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</si>
  <si>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</si>
  <si>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</si>
  <si>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</si>
  <si>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</si>
  <si>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</si>
  <si>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</si>
  <si>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</si>
  <si>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</si>
  <si>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</si>
  <si>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</si>
  <si>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</si>
  <si>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</si>
  <si>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</si>
  <si>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</si>
  <si>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</si>
  <si>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</si>
  <si>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</si>
  <si>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</si>
  <si>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</si>
  <si>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</si>
  <si>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</si>
  <si>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</si>
  <si>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</si>
  <si>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</si>
  <si>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</si>
  <si>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</si>
  <si>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</si>
  <si>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</si>
  <si>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</si>
  <si>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</si>
  <si>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</si>
  <si>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</si>
  <si>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</si>
  <si>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</si>
  <si>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</si>
  <si>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</si>
  <si>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</si>
  <si>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</si>
  <si>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</si>
  <si>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</si>
  <si>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</si>
  <si>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</si>
  <si>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</si>
  <si>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</si>
  <si>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</si>
  <si>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</si>
  <si>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</si>
  <si>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</si>
  <si>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</si>
  <si>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</si>
  <si>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</si>
  <si>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</si>
  <si>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</si>
  <si>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</si>
  <si>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</si>
  <si>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</si>
  <si>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</si>
  <si>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</si>
  <si>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</si>
  <si>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</si>
  <si>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</si>
  <si>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</si>
  <si>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</si>
  <si>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</si>
  <si>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</si>
  <si>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</si>
  <si>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</si>
  <si>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</si>
  <si>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</si>
  <si>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</si>
  <si>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</si>
  <si>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</si>
  <si>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</si>
  <si>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</si>
  <si>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</si>
  <si>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</si>
  <si>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</si>
  <si>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</si>
  <si>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</si>
  <si>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</si>
  <si>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</si>
  <si>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</si>
  <si>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</si>
  <si>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</si>
  <si>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</si>
  <si>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</si>
  <si>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</si>
  <si>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</si>
  <si>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</si>
  <si>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</si>
  <si>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</si>
  <si>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</si>
  <si>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</si>
  <si>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</si>
  <si>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</si>
  <si>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</si>
  <si>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</si>
  <si>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</si>
  <si>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</si>
  <si>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</si>
  <si>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</si>
  <si>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</si>
  <si>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</si>
  <si>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</si>
  <si>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</si>
  <si>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</si>
  <si>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</si>
  <si>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</si>
  <si>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</si>
  <si>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</si>
  <si>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</si>
  <si>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</si>
  <si>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</si>
  <si>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</si>
  <si>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</si>
  <si>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</si>
  <si>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</si>
  <si>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</si>
  <si>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</si>
  <si>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</si>
  <si>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</si>
  <si>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</si>
  <si>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</si>
  <si>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</si>
  <si>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</si>
  <si>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</si>
  <si>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</si>
  <si>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</si>
  <si>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</si>
  <si>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</si>
  <si>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</si>
  <si>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</si>
  <si>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</si>
  <si>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</si>
  <si>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</si>
  <si>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</si>
  <si>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</si>
  <si>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</si>
  <si>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</si>
  <si>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</si>
  <si>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</si>
  <si>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</si>
  <si>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</si>
  <si>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</si>
  <si>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</si>
  <si>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</si>
  <si>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</si>
  <si>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</si>
  <si>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</si>
  <si>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</si>
  <si>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</si>
  <si>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</si>
  <si>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</si>
  <si>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</si>
  <si>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</si>
  <si>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</si>
  <si>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</si>
  <si>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</si>
  <si>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</si>
  <si>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</si>
  <si>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</si>
  <si>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</si>
  <si>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</si>
  <si>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</si>
  <si>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</si>
  <si>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</si>
  <si>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</si>
  <si>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</si>
  <si>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</si>
  <si>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</si>
  <si>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</si>
  <si>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</si>
  <si>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</si>
  <si>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</si>
  <si>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</si>
  <si>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</si>
  <si>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</si>
  <si>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</si>
  <si>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</si>
  <si>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</si>
  <si>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</si>
  <si>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</si>
  <si>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</si>
  <si>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</si>
  <si>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</si>
  <si>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</si>
  <si>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</si>
  <si>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</si>
  <si>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</si>
  <si>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</si>
  <si>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</si>
  <si>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</si>
  <si>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</si>
  <si>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</si>
  <si>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</si>
  <si>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</si>
  <si>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</si>
  <si>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</si>
  <si>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</si>
  <si>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</si>
  <si>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</si>
  <si>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</si>
  <si>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</si>
  <si>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</si>
  <si>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</si>
  <si>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</si>
  <si>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</si>
  <si>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</si>
  <si>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</si>
  <si>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</si>
  <si>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</si>
  <si>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</si>
  <si>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</si>
  <si>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</si>
  <si>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</si>
  <si>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</si>
  <si>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</si>
  <si>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</si>
  <si>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</si>
  <si>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</si>
  <si>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</si>
  <si>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</si>
  <si>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</si>
  <si>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</si>
  <si>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</si>
  <si>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</si>
  <si>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</si>
  <si>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</si>
  <si>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</si>
  <si>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</si>
  <si>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</si>
  <si>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</si>
  <si>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</si>
  <si>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</si>
  <si>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</si>
  <si>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</si>
  <si>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</si>
  <si>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</si>
  <si>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</si>
  <si>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</si>
  <si>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</si>
  <si>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</si>
  <si>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</si>
  <si>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</si>
  <si>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</si>
  <si>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</si>
  <si>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</si>
  <si>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</si>
  <si>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</si>
  <si>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</si>
  <si>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</si>
  <si>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</si>
  <si>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</si>
  <si>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</si>
  <si>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</si>
  <si>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</si>
  <si>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</si>
  <si>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</si>
  <si>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</si>
  <si>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</si>
  <si>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</si>
  <si>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</si>
  <si>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</si>
  <si>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</si>
  <si>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</si>
  <si>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</si>
  <si>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</si>
  <si>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</si>
  <si>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</si>
  <si>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</si>
  <si>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</si>
  <si>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</si>
  <si>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</si>
  <si>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</si>
  <si>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</si>
  <si>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</si>
  <si>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</si>
  <si>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</si>
  <si>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</si>
  <si>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</si>
  <si>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</si>
  <si>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</si>
  <si>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</si>
  <si>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</si>
  <si>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</si>
  <si>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</si>
  <si>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</si>
  <si>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</si>
  <si>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</si>
  <si>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</si>
  <si>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</si>
  <si>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</si>
  <si>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</si>
  <si>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</si>
  <si>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</si>
  <si>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</si>
  <si>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</si>
  <si>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</si>
  <si>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</si>
  <si>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</si>
  <si>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</si>
  <si>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</si>
  <si>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</si>
  <si>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</si>
  <si>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</si>
  <si>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</si>
  <si>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</si>
  <si>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</si>
  <si>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</si>
  <si>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</si>
  <si>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</si>
  <si>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</si>
  <si>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</si>
  <si>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</si>
  <si>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</si>
  <si>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</si>
  <si>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</si>
  <si>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</si>
  <si>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</si>
  <si>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</si>
  <si>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</si>
  <si>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</si>
  <si>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</si>
  <si>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</si>
  <si>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</si>
  <si>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</si>
  <si>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</si>
  <si>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</si>
  <si>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</si>
  <si>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</si>
  <si>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</si>
  <si>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</si>
  <si>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</si>
  <si>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</si>
  <si>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</si>
  <si>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</si>
  <si>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</si>
  <si>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</si>
  <si>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</si>
  <si>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</si>
  <si>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</si>
  <si>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</si>
  <si>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</si>
  <si>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</si>
  <si>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</si>
  <si>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</si>
  <si>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</si>
  <si>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</si>
  <si>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</si>
  <si>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</si>
  <si>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</si>
  <si>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</si>
  <si>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</si>
  <si>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</si>
  <si>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</si>
  <si>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</si>
  <si>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</si>
  <si>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</si>
  <si>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</si>
  <si>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</si>
  <si>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</si>
  <si>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</si>
  <si>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</si>
  <si>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</si>
  <si>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</si>
  <si>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</si>
  <si>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</si>
  <si>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</si>
  <si>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</si>
  <si>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</si>
  <si>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</si>
  <si>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</si>
  <si>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</si>
  <si>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</si>
  <si>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</si>
  <si>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</si>
  <si>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</si>
  <si>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</si>
  <si>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</si>
  <si>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</si>
  <si>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</si>
  <si>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</si>
  <si>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</si>
  <si>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</si>
  <si>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</si>
  <si>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</si>
  <si>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</si>
  <si>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</si>
  <si>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</si>
  <si>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</si>
  <si>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</si>
  <si>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</si>
  <si>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</si>
  <si>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</si>
  <si>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</si>
  <si>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</si>
  <si>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</si>
  <si>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</si>
  <si>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</si>
  <si>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</si>
  <si>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</si>
  <si>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</si>
  <si>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</si>
  <si>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</si>
  <si>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</si>
  <si>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</si>
  <si>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</si>
  <si>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</si>
  <si>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</si>
  <si>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</si>
  <si>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</si>
  <si>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</si>
  <si>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</si>
  <si>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</si>
  <si>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</si>
  <si>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</si>
  <si>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</si>
  <si>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</si>
  <si>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</si>
  <si>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</si>
  <si>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</si>
  <si>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</si>
  <si>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</si>
  <si>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</si>
  <si>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</si>
  <si>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</si>
  <si>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</si>
  <si>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</si>
  <si>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</si>
  <si>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</si>
  <si>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</si>
  <si>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</si>
  <si>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</si>
  <si>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</si>
  <si>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</si>
  <si>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</si>
  <si>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</si>
  <si>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</si>
  <si>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</si>
  <si>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</si>
  <si>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</si>
  <si>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</si>
  <si>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</si>
  <si>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</si>
  <si>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</si>
  <si>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</si>
  <si>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</si>
  <si>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</si>
  <si>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</si>
  <si>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</si>
  <si>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</si>
  <si>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</si>
  <si>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</si>
  <si>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</si>
  <si>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</si>
  <si>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</si>
  <si>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</si>
  <si>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</si>
  <si>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</si>
  <si>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</si>
  <si>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</si>
  <si>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</si>
  <si>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</si>
  <si>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</si>
  <si>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</si>
  <si>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</si>
  <si>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</si>
  <si>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</si>
  <si>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</si>
  <si>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</si>
  <si>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</si>
  <si>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</si>
  <si>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</si>
  <si>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</si>
  <si>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</si>
  <si>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</si>
  <si>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</si>
  <si>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</si>
  <si>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</si>
  <si>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</si>
  <si>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</si>
  <si>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</si>
  <si>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</si>
  <si>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</si>
  <si>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</si>
  <si>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</si>
  <si>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</si>
  <si>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</si>
  <si>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</si>
  <si>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</si>
  <si>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</si>
  <si>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</si>
  <si>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</si>
  <si>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</si>
  <si>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</si>
  <si>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</si>
  <si>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</si>
  <si>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</si>
  <si>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</si>
  <si>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</si>
  <si>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</si>
  <si>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</si>
  <si>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</si>
  <si>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</si>
  <si>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</si>
  <si>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</si>
  <si>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</si>
  <si>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</si>
  <si>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</si>
  <si>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</si>
  <si>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</si>
  <si>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</si>
  <si>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</si>
  <si>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</si>
  <si>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</si>
  <si>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</si>
  <si>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</si>
  <si>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</si>
  <si>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</si>
  <si>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</si>
  <si>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</si>
  <si>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</si>
  <si>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</si>
  <si>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</si>
  <si>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</si>
  <si>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</si>
  <si>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</si>
  <si>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</si>
  <si>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</si>
  <si>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</si>
  <si>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</si>
  <si>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</si>
  <si>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</si>
  <si>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</si>
  <si>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</si>
  <si>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</si>
  <si>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</si>
  <si>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</si>
  <si>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</si>
  <si>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</si>
  <si>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</si>
  <si>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</si>
  <si>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</si>
  <si>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</si>
  <si>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</si>
  <si>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</si>
  <si>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</si>
  <si>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</si>
  <si>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</si>
  <si>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</si>
  <si>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</si>
  <si>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</si>
  <si>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</si>
  <si>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</si>
  <si>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</si>
  <si>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</si>
  <si>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</si>
  <si>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</si>
  <si>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</si>
  <si>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</si>
  <si>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</si>
  <si>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</si>
  <si>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</si>
  <si>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</si>
  <si>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</si>
  <si>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</si>
  <si>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</si>
  <si>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</si>
  <si>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</si>
  <si>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</si>
  <si>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</si>
  <si>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</si>
  <si>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</si>
  <si>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</si>
  <si>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</si>
  <si>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</si>
  <si>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</si>
  <si>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</si>
  <si>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</si>
  <si>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</si>
  <si>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</si>
  <si>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</si>
  <si>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</si>
  <si>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</si>
  <si>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</si>
  <si>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</si>
  <si>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</si>
  <si>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</si>
  <si>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</si>
  <si>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</si>
  <si>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</si>
  <si>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</si>
  <si>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</si>
  <si>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</si>
  <si>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</si>
  <si>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</si>
  <si>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</si>
  <si>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</si>
  <si>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</si>
  <si>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</si>
  <si>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</si>
  <si>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</si>
  <si>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</si>
  <si>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</si>
  <si>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</si>
  <si>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</si>
  <si>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</si>
  <si>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</si>
  <si>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</si>
  <si>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</si>
  <si>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</si>
  <si>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</si>
  <si>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</si>
  <si>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</si>
  <si>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</si>
  <si>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</si>
  <si>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</si>
  <si>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</si>
  <si>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</si>
  <si>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</si>
  <si>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</si>
  <si>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</si>
  <si>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</si>
  <si>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</si>
  <si>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</si>
  <si>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</si>
  <si>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</si>
  <si>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</si>
  <si>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</si>
  <si>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</si>
  <si>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</si>
  <si>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</si>
  <si>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</si>
  <si>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</si>
  <si>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</si>
  <si>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</si>
  <si>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</si>
  <si>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</si>
  <si>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</si>
  <si>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</si>
  <si>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</si>
  <si>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</si>
  <si>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</si>
  <si>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</si>
  <si>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</si>
  <si>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</si>
  <si>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</si>
  <si>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</si>
  <si>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</si>
  <si>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</si>
  <si>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</si>
  <si>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</si>
  <si>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</si>
  <si>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</si>
  <si>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</si>
  <si>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</si>
  <si>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</si>
  <si>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</si>
  <si>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</si>
  <si>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</si>
  <si>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</si>
  <si>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</si>
  <si>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</si>
  <si>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</si>
  <si>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</si>
  <si>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</si>
  <si>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</si>
  <si>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</si>
  <si>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</si>
  <si>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</si>
  <si>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</si>
  <si>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</si>
  <si>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</si>
  <si>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</si>
  <si>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</si>
  <si>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</si>
  <si>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</si>
  <si>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</si>
  <si>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</si>
  <si>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</si>
  <si>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</si>
  <si>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</si>
  <si>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</si>
  <si>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</si>
  <si>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</si>
  <si>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</si>
  <si>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</si>
  <si>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</si>
  <si>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</si>
  <si>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</si>
  <si>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</si>
  <si>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</si>
  <si>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</si>
  <si>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</si>
  <si>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</si>
  <si>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</si>
  <si>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</si>
  <si>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</si>
  <si>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</si>
  <si>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</si>
  <si>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</si>
  <si>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</si>
  <si>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</si>
  <si>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</si>
  <si>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</si>
  <si>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</si>
  <si>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</si>
  <si>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</si>
  <si>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</si>
  <si>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</si>
  <si>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</si>
  <si>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</si>
  <si>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</si>
  <si>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</si>
  <si>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</si>
  <si>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</si>
  <si>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</si>
  <si>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</si>
  <si>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</si>
  <si>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</si>
  <si>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</si>
  <si>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</si>
  <si>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</si>
  <si>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</si>
  <si>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</si>
  <si>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</si>
  <si>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</si>
  <si>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</si>
  <si>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</si>
  <si>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</si>
  <si>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</si>
  <si>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</si>
  <si>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</si>
  <si>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</si>
  <si>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</si>
  <si>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</si>
  <si>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</si>
  <si>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</si>
  <si>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</si>
  <si>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</si>
  <si>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</si>
  <si>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</si>
  <si>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</si>
  <si>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</si>
  <si>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</si>
  <si>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</si>
  <si>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</si>
  <si>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</si>
  <si>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</si>
  <si>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</si>
  <si>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</si>
  <si>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</si>
  <si>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</si>
  <si>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</si>
  <si>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</si>
  <si>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</si>
  <si>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</si>
  <si>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</si>
  <si>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</si>
  <si>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</si>
  <si>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</si>
  <si>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</si>
  <si>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</si>
  <si>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</si>
  <si>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</si>
  <si>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</si>
  <si>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</si>
  <si>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</si>
  <si>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</si>
  <si>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</si>
  <si>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</si>
  <si>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</si>
  <si>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</si>
  <si>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</si>
  <si>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</si>
  <si>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</si>
  <si>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</si>
  <si>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</si>
  <si>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</si>
  <si>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</si>
  <si>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</si>
  <si>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</si>
  <si>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</si>
  <si>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</si>
  <si>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</si>
  <si>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</si>
  <si>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</si>
  <si>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</si>
  <si>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</si>
  <si>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</si>
  <si>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</si>
  <si>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</si>
  <si>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</si>
  <si>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</si>
  <si>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</si>
  <si>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</si>
  <si>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</si>
  <si>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</si>
  <si>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</si>
  <si>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</si>
  <si>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</si>
  <si>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</si>
  <si>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</si>
  <si>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</si>
  <si>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</si>
  <si>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</si>
  <si>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</si>
  <si>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</si>
  <si>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</si>
  <si>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</si>
  <si>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</si>
  <si>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</si>
  <si>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</si>
  <si>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</si>
  <si>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</si>
  <si>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</si>
  <si>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</si>
  <si>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</si>
  <si>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</si>
  <si>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</si>
  <si>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</si>
  <si>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</si>
  <si>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</si>
  <si>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</si>
  <si>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</si>
  <si>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</si>
  <si>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</si>
  <si>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</si>
  <si>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</si>
  <si>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</si>
  <si>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</si>
  <si>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</si>
  <si>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</si>
  <si>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</si>
  <si>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</si>
  <si>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</si>
  <si>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</si>
  <si>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</si>
  <si>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</si>
  <si>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</si>
  <si>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</si>
  <si>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</si>
  <si>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</si>
  <si>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</si>
  <si>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</si>
  <si>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</si>
  <si>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</si>
  <si>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</si>
  <si>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</si>
  <si>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</si>
  <si>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</si>
  <si>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</si>
  <si>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</si>
  <si>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</si>
  <si>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</si>
  <si>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</si>
  <si>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</si>
  <si>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</si>
  <si>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</si>
  <si>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</si>
  <si>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</si>
  <si>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</si>
  <si>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</si>
  <si>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</si>
  <si>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</si>
  <si>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</si>
  <si>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</si>
  <si>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</si>
  <si>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</si>
  <si>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</si>
  <si>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</si>
  <si>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</si>
  <si>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</si>
  <si>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</si>
  <si>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</si>
  <si>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</si>
  <si>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</si>
  <si>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</si>
  <si>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</si>
  <si>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</si>
  <si>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</si>
  <si>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</si>
  <si>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</si>
  <si>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</si>
  <si>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</si>
  <si>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</si>
  <si>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</si>
  <si>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</si>
  <si>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</si>
  <si>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</si>
  <si>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</si>
  <si>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</si>
  <si>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</si>
  <si>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</si>
  <si>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</si>
  <si>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</si>
  <si>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</si>
  <si>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</si>
  <si>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</si>
  <si>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</si>
  <si>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</si>
  <si>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</si>
  <si>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</si>
  <si>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</si>
  <si>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</si>
  <si>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</si>
  <si>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</si>
  <si>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</si>
  <si>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</si>
  <si>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</si>
  <si>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</si>
  <si>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</si>
  <si>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</si>
  <si>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</si>
  <si>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</si>
  <si>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</si>
  <si>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</si>
  <si>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</si>
  <si>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</si>
  <si>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</si>
  <si>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</si>
  <si>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</si>
  <si>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</si>
  <si>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</si>
  <si>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</si>
  <si>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</si>
  <si>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</si>
  <si>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</si>
  <si>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</si>
  <si>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</si>
  <si>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</si>
  <si>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</si>
  <si>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</si>
  <si>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</si>
  <si>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</si>
  <si>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</si>
  <si>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</si>
  <si>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</si>
  <si>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</si>
  <si>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</si>
  <si>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</si>
  <si>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</si>
  <si>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</si>
  <si>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</si>
  <si>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</si>
  <si>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</si>
  <si>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</si>
  <si>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</si>
  <si>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</si>
  <si>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</si>
  <si>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</si>
  <si>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</si>
  <si>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</si>
  <si>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</si>
  <si>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</si>
  <si>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</si>
  <si>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</si>
  <si>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</si>
  <si>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</si>
  <si>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</si>
  <si>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</si>
  <si>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</si>
  <si>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</si>
  <si>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</si>
  <si>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</si>
  <si>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</si>
  <si>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</si>
  <si>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</si>
  <si>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</si>
  <si>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</si>
  <si>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</si>
  <si>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</si>
  <si>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</si>
  <si>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</si>
  <si>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</si>
  <si>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</si>
  <si>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</si>
  <si>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</si>
  <si>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</si>
  <si>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</si>
  <si>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</si>
  <si>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</si>
  <si>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</si>
  <si>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</si>
  <si>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</si>
  <si>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</si>
  <si>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</si>
  <si>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</si>
  <si>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</si>
  <si>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</si>
  <si>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</si>
  <si>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</si>
  <si>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</si>
  <si>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</si>
  <si>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</si>
  <si>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</si>
  <si>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</si>
  <si>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</si>
  <si>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</si>
  <si>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</si>
  <si>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</si>
  <si>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</si>
  <si>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</si>
  <si>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</si>
  <si>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</si>
  <si>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</si>
  <si>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</si>
  <si>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</si>
  <si>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</si>
  <si>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</si>
  <si>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</si>
  <si>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</si>
  <si>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</si>
  <si>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</si>
  <si>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</si>
  <si>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</si>
  <si>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</si>
  <si>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</si>
  <si>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</si>
  <si>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</si>
  <si>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</si>
  <si>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</si>
  <si>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</si>
  <si>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</si>
  <si>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</si>
  <si>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</si>
  <si>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</si>
  <si>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</si>
  <si>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</si>
  <si>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</si>
  <si>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</si>
  <si>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</si>
  <si>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</si>
  <si>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</si>
  <si>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</si>
  <si>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</si>
  <si>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</si>
  <si>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</si>
  <si>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</si>
  <si>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</si>
  <si>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</si>
  <si>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</si>
  <si>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</si>
  <si>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</si>
  <si>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</si>
  <si>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</si>
  <si>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</si>
  <si>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</si>
  <si>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</si>
  <si>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</si>
  <si>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</si>
  <si>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</si>
  <si>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</si>
  <si>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</si>
  <si>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</si>
  <si>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</si>
  <si>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</si>
  <si>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</si>
  <si>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</si>
  <si>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</si>
  <si>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</si>
  <si>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</si>
  <si>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</si>
  <si>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</si>
  <si>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</si>
  <si>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</si>
  <si>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</si>
  <si>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</si>
  <si>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</si>
  <si>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</si>
  <si>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</si>
  <si>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</si>
  <si>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</si>
  <si>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</si>
  <si>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</si>
  <si>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</si>
  <si>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</si>
  <si>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</si>
  <si>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</si>
  <si>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</si>
  <si>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</si>
  <si>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</si>
  <si>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</si>
  <si>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</si>
  <si>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</si>
  <si>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</si>
  <si>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</si>
  <si>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</si>
  <si>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</si>
  <si>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</si>
  <si>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</si>
  <si>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</si>
  <si>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</si>
  <si>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</si>
  <si>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</si>
  <si>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</si>
  <si>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</si>
  <si>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</si>
  <si>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</si>
  <si>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</si>
  <si>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</si>
  <si>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</si>
  <si>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</si>
  <si>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</si>
  <si>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</si>
  <si>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</si>
  <si>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</si>
  <si>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</si>
  <si>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</si>
  <si>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</si>
  <si>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</si>
  <si>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</si>
  <si>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</si>
  <si>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</si>
  <si>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</si>
  <si>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</si>
  <si>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</si>
  <si>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</si>
  <si>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</si>
  <si>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</si>
  <si>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</si>
  <si>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</si>
  <si>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</si>
  <si>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</si>
  <si>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</si>
  <si>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</si>
  <si>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</si>
  <si>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</si>
  <si>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</si>
  <si>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</si>
  <si>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</si>
  <si>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</si>
  <si>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</si>
  <si>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</si>
  <si>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</si>
  <si>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</si>
  <si>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</si>
  <si>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</si>
  <si>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</si>
  <si>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</si>
  <si>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</si>
  <si>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</si>
  <si>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</si>
  <si>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</si>
  <si>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</si>
  <si>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</si>
  <si>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</si>
  <si>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</si>
  <si>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</si>
  <si>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</si>
  <si>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</si>
  <si>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</si>
  <si>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</si>
  <si>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</si>
  <si>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</si>
  <si>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</si>
  <si>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</si>
  <si>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</si>
  <si>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</si>
  <si>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</si>
  <si>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</si>
  <si>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</si>
  <si>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</si>
  <si>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</si>
  <si>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</si>
  <si>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</si>
  <si>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</si>
  <si>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</si>
  <si>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</si>
  <si>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</si>
  <si>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</si>
  <si>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</si>
  <si>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</si>
  <si>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</si>
  <si>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</si>
  <si>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</si>
  <si>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</si>
  <si>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</si>
  <si>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</si>
  <si>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</si>
  <si>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</si>
  <si>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</si>
  <si>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</si>
  <si>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</si>
  <si>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</si>
  <si>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</si>
  <si>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</si>
  <si>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</si>
  <si>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</si>
  <si>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</si>
  <si>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</si>
  <si>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</si>
  <si>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</si>
  <si>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</si>
  <si>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</si>
  <si>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</si>
  <si>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</si>
  <si>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</si>
  <si>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</si>
  <si>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</si>
  <si>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</si>
  <si>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</si>
  <si>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</si>
  <si>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</si>
  <si>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</si>
  <si>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</si>
  <si>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</si>
  <si>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</si>
  <si>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</si>
  <si>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</si>
  <si>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</si>
  <si>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</si>
  <si>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</si>
  <si>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</si>
  <si>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</si>
  <si>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</si>
  <si>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</si>
  <si>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</si>
  <si>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</si>
  <si>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</si>
  <si>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</si>
  <si>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</si>
  <si>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</si>
  <si>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</si>
  <si>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</si>
  <si>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</si>
  <si>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</si>
  <si>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</si>
  <si>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</si>
  <si>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</si>
  <si>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</si>
  <si>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</si>
  <si>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</si>
  <si>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</si>
  <si>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</si>
  <si>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</si>
  <si>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</si>
  <si>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</si>
  <si>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</si>
  <si>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</si>
  <si>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</si>
  <si>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</si>
  <si>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</si>
  <si>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</si>
  <si>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</si>
  <si>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</si>
  <si>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</si>
  <si>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</si>
  <si>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</si>
  <si>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</si>
  <si>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</si>
  <si>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</si>
  <si>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</si>
  <si>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</si>
  <si>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</si>
  <si>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</si>
  <si>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</si>
  <si>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</si>
  <si>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</si>
  <si>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</si>
  <si>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</si>
  <si>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</si>
  <si>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</si>
  <si>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</si>
  <si>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</si>
  <si>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</si>
  <si>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</si>
  <si>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</si>
  <si>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</si>
  <si>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</si>
  <si>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</si>
  <si>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</si>
  <si>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</si>
  <si>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</si>
  <si>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</si>
  <si>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</si>
  <si>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</si>
  <si>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</si>
  <si>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</si>
  <si>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</si>
  <si>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</si>
  <si>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</si>
  <si>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</si>
  <si>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</si>
  <si>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</si>
  <si>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</si>
  <si>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</si>
  <si>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</si>
  <si>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</si>
  <si>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</si>
  <si>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</si>
  <si>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</si>
  <si>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</si>
  <si>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</si>
  <si>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</si>
  <si>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</si>
  <si>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</si>
  <si>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</si>
  <si>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</si>
  <si>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</si>
  <si>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</si>
  <si>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</si>
  <si>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</si>
  <si>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</si>
  <si>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</si>
  <si>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</si>
  <si>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</si>
  <si>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</si>
  <si>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</si>
  <si>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</si>
  <si>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</si>
  <si>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</si>
  <si>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</si>
  <si>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</si>
  <si>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</si>
  <si>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</si>
  <si>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</si>
  <si>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</si>
  <si>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</si>
  <si>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</si>
  <si>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</si>
  <si>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</si>
  <si>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</si>
  <si>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</si>
  <si>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</si>
  <si>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</si>
  <si>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</si>
  <si>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</si>
  <si>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</si>
  <si>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</si>
  <si>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</si>
  <si>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</si>
  <si>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</si>
  <si>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</si>
  <si>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</si>
  <si>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</si>
  <si>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</si>
  <si>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</si>
  <si>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</si>
  <si>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</si>
  <si>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</si>
  <si>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</si>
  <si>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</si>
  <si>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</si>
  <si>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</si>
  <si>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</si>
  <si>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</si>
  <si>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</si>
  <si>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</si>
  <si>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</si>
  <si>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</si>
  <si>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</si>
  <si>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</si>
  <si>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</si>
  <si>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</si>
  <si>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</si>
  <si>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</si>
  <si>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</si>
  <si>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</si>
  <si>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</si>
  <si>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</si>
  <si>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</si>
  <si>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</si>
  <si>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</si>
  <si>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</si>
  <si>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</si>
  <si>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</si>
  <si>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</si>
  <si>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</si>
  <si>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</si>
  <si>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</si>
  <si>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</si>
  <si>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</si>
  <si>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</si>
  <si>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</si>
  <si>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</si>
  <si>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</si>
  <si>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</si>
  <si>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</si>
  <si>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</si>
  <si>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</si>
  <si>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</si>
  <si>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</si>
  <si>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</si>
  <si>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</si>
  <si>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</si>
  <si>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</si>
  <si>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</si>
  <si>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</si>
  <si>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</si>
  <si>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</si>
  <si>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</si>
  <si>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</si>
  <si>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</si>
  <si>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</si>
  <si>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</si>
  <si>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</si>
  <si>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</si>
  <si>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</si>
  <si>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</si>
  <si>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</si>
  <si>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</si>
  <si>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</si>
  <si>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</si>
  <si>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</si>
  <si>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</si>
  <si>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</si>
  <si>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</si>
  <si>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</si>
  <si>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</si>
  <si>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</si>
  <si>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</si>
  <si>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</si>
  <si>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</si>
  <si>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</si>
  <si>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</si>
  <si>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</si>
  <si>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</si>
  <si>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</si>
  <si>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</si>
  <si>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</si>
  <si>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</si>
  <si>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</si>
  <si>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</si>
  <si>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</si>
  <si>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</si>
  <si>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</si>
  <si>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</si>
  <si>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</si>
  <si>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</si>
  <si>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</si>
  <si>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</si>
  <si>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</si>
  <si>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</si>
  <si>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</si>
  <si>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</si>
  <si>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</si>
  <si>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</si>
  <si>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</si>
  <si>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</si>
  <si>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</si>
  <si>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</si>
  <si>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</si>
  <si>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</si>
  <si>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</si>
  <si>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</si>
  <si>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</si>
  <si>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</si>
  <si>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</si>
  <si>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</si>
  <si>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</si>
  <si>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</si>
  <si>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</si>
  <si>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</si>
  <si>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</si>
  <si>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</si>
  <si>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</si>
  <si>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</si>
  <si>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</si>
  <si>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</si>
  <si>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</si>
  <si>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</si>
  <si>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</si>
  <si>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</si>
  <si>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</si>
  <si>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</si>
  <si>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</si>
  <si>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</si>
  <si>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</si>
  <si>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</si>
  <si>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</si>
  <si>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</si>
  <si>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</si>
  <si>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</si>
  <si>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</si>
  <si>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</si>
  <si>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</si>
  <si>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</si>
  <si>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</si>
  <si>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</si>
  <si>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</si>
  <si>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</si>
  <si>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</si>
  <si>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</si>
  <si>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</si>
  <si>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</si>
  <si>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</si>
  <si>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</si>
  <si>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</si>
  <si>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</si>
  <si>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</si>
  <si>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</si>
  <si>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</si>
  <si>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</si>
  <si>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</si>
  <si>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</si>
  <si>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</si>
  <si>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</si>
  <si>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</si>
  <si>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</si>
  <si>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</si>
  <si>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</si>
  <si>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</si>
  <si>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</si>
  <si>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</si>
  <si>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</si>
  <si>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</si>
  <si>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</si>
  <si>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</si>
  <si>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</si>
  <si>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</si>
  <si>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</si>
  <si>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</si>
  <si>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</si>
  <si>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</si>
  <si>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</si>
  <si>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</si>
  <si>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</si>
  <si>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</si>
  <si>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</si>
  <si>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</si>
  <si>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</si>
  <si>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</si>
  <si>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</si>
  <si>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</si>
  <si>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</si>
  <si>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</si>
  <si>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</si>
  <si>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</si>
  <si>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</si>
  <si>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</si>
  <si>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</si>
  <si>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</si>
  <si>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</si>
  <si>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</si>
  <si>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</si>
  <si>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</si>
  <si>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</si>
  <si>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</si>
  <si>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</si>
  <si>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</si>
  <si>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</si>
  <si>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</si>
  <si>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</si>
  <si>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</si>
  <si>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</si>
  <si>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</si>
  <si>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</si>
  <si>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</si>
  <si>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</si>
  <si>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</si>
  <si>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</si>
  <si>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</si>
  <si>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</si>
  <si>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</si>
  <si>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</si>
  <si>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</si>
  <si>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</si>
  <si>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</si>
  <si>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</si>
  <si>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</si>
  <si>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</si>
  <si>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</si>
  <si>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</si>
  <si>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</si>
  <si>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</si>
  <si>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</si>
  <si>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</si>
  <si>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</si>
  <si>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</si>
  <si>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</si>
  <si>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</si>
  <si>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</si>
  <si>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</si>
  <si>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</si>
  <si>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</si>
  <si>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</si>
  <si>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</si>
  <si>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</si>
  <si>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</si>
  <si>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</si>
  <si>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</si>
  <si>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</si>
  <si>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</si>
  <si>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</si>
  <si>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</si>
  <si>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</si>
  <si>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</si>
  <si>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</si>
  <si>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</si>
  <si>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</si>
  <si>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</si>
  <si>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</si>
  <si>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</si>
  <si>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</si>
  <si>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</si>
  <si>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</si>
  <si>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</si>
  <si>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</si>
  <si>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</si>
  <si>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</si>
  <si>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</si>
  <si>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</si>
  <si>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</si>
  <si>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</si>
  <si>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</si>
  <si>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</si>
  <si>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</si>
  <si>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</si>
  <si>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</si>
  <si>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</si>
  <si>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</si>
  <si>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</si>
  <si>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</si>
  <si>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</si>
  <si>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</si>
  <si>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</si>
  <si>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</si>
  <si>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</si>
  <si>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</si>
  <si>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</si>
  <si>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</si>
  <si>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</si>
  <si>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</si>
  <si>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</si>
  <si>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</si>
  <si>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</si>
  <si>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</si>
  <si>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</si>
  <si>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</si>
  <si>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</si>
  <si>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</si>
  <si>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</si>
  <si>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</si>
  <si>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</si>
  <si>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</si>
  <si>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</si>
  <si>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</si>
  <si>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</si>
  <si>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</si>
  <si>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</si>
  <si>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</si>
  <si>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</si>
  <si>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</si>
  <si>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</si>
  <si>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</si>
  <si>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</si>
  <si>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</si>
  <si>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</si>
  <si>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</si>
  <si>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</si>
  <si>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</si>
  <si>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</si>
  <si>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</si>
  <si>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</si>
  <si>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</si>
  <si>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</si>
  <si>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</si>
  <si>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</si>
  <si>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</si>
  <si>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</si>
  <si>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</si>
  <si>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</si>
  <si>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</si>
  <si>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</si>
  <si>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</si>
  <si>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</si>
  <si>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</si>
  <si>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</si>
  <si>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</si>
  <si>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</si>
  <si>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</si>
  <si>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</si>
  <si>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</si>
  <si>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</si>
  <si>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</si>
  <si>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</si>
  <si>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</si>
  <si>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</si>
  <si>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</si>
  <si>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</si>
  <si>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</si>
  <si>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</si>
  <si>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</si>
  <si>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</si>
  <si>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</si>
  <si>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</si>
  <si>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</si>
  <si>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</si>
  <si>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</si>
  <si>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</si>
  <si>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</si>
  <si>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</si>
  <si>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</si>
  <si>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</si>
  <si>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</si>
  <si>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</si>
  <si>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</si>
  <si>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</si>
  <si>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</si>
  <si>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</si>
  <si>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</si>
  <si>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</si>
  <si>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</si>
  <si>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</si>
  <si>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</si>
  <si>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</si>
  <si>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</si>
  <si>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</si>
  <si>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</si>
  <si>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</si>
  <si>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</si>
  <si>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</si>
  <si>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</si>
  <si>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</si>
  <si>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</si>
  <si>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</si>
  <si>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</si>
  <si>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</si>
  <si>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</si>
  <si>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</si>
  <si>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</si>
  <si>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</si>
  <si>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</si>
  <si>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</si>
  <si>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</si>
  <si>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</si>
  <si>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</si>
  <si>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</si>
  <si>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</si>
  <si>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</si>
  <si>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</si>
  <si>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</si>
  <si>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</si>
  <si>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</si>
  <si>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</si>
  <si>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</si>
  <si>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</si>
  <si>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</si>
  <si>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</si>
  <si>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</si>
  <si>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</si>
  <si>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</si>
  <si>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</si>
  <si>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</si>
  <si>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</si>
  <si>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</si>
  <si>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</si>
  <si>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</si>
  <si>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</si>
  <si>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</si>
  <si>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</si>
  <si>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</si>
  <si>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</si>
  <si>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</si>
  <si>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</si>
  <si>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</si>
  <si>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</si>
  <si>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</si>
  <si>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</si>
  <si>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</si>
  <si>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</si>
  <si>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</si>
  <si>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</si>
  <si>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</si>
  <si>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</si>
  <si>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</si>
  <si>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</si>
  <si>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</si>
  <si>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</si>
  <si>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</si>
  <si>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</si>
  <si>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</si>
  <si>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</si>
  <si>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</si>
  <si>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</si>
  <si>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</si>
  <si>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</si>
  <si>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</si>
  <si>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</si>
  <si>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</si>
  <si>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</si>
  <si>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</si>
  <si>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</si>
  <si>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</si>
  <si>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</si>
  <si>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</si>
  <si>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</si>
  <si>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</si>
  <si>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</si>
  <si>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</si>
  <si>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</si>
  <si>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</si>
  <si>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</si>
  <si>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</si>
  <si>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</si>
  <si>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</si>
  <si>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</si>
  <si>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</si>
  <si>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</si>
  <si>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</si>
  <si>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</si>
  <si>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</si>
  <si>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</si>
  <si>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</si>
  <si>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</si>
  <si>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</si>
  <si>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</si>
  <si>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</si>
  <si>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</si>
  <si>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</si>
  <si>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</si>
  <si>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</si>
  <si>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</si>
  <si>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</si>
  <si>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</si>
  <si>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</si>
  <si>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</si>
  <si>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</si>
  <si>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</si>
  <si>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</si>
  <si>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</si>
  <si>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</si>
  <si>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</si>
  <si>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</si>
  <si>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</si>
  <si>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</si>
  <si>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</si>
  <si>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</si>
  <si>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</si>
  <si>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</si>
  <si>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</si>
  <si>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</si>
  <si>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</si>
  <si>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</si>
  <si>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</si>
  <si>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</si>
  <si>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</si>
  <si>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</si>
  <si>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</si>
  <si>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</si>
  <si>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</si>
  <si>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</si>
  <si>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</si>
  <si>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</si>
  <si>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</si>
  <si>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</si>
  <si>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</si>
  <si>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</si>
  <si>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</si>
  <si>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</si>
  <si>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</si>
  <si>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</si>
  <si>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</si>
  <si>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</si>
  <si>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</si>
  <si>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</si>
  <si>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</si>
  <si>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</si>
  <si>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</si>
  <si>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</si>
  <si>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</si>
  <si>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</si>
  <si>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</si>
  <si>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</si>
  <si>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</si>
  <si>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</si>
  <si>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</si>
  <si>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</si>
  <si>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</si>
  <si>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</si>
  <si>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</si>
  <si>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</si>
  <si>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</si>
  <si>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</si>
  <si>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</si>
  <si>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</si>
  <si>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</si>
  <si>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</si>
  <si>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</si>
  <si>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</si>
  <si>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</si>
  <si>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</si>
  <si>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</si>
  <si>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</si>
  <si>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</si>
  <si>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</si>
  <si>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</si>
  <si>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</si>
  <si>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</si>
  <si>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</si>
  <si>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</si>
  <si>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</si>
  <si>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</si>
  <si>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</si>
  <si>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</si>
  <si>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</si>
  <si>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</si>
  <si>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</si>
  <si>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</si>
  <si>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</si>
  <si>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</si>
  <si>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</si>
  <si>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</si>
  <si>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</si>
  <si>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</si>
  <si>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</si>
  <si>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</si>
  <si>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</si>
  <si>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</si>
  <si>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</si>
  <si>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</si>
  <si>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</si>
  <si>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</si>
  <si>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</si>
  <si>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</si>
  <si>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</si>
  <si>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</si>
  <si>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</si>
  <si>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</si>
  <si>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</si>
  <si>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</si>
  <si>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</si>
  <si>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</si>
  <si>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</si>
  <si>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</si>
  <si>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</si>
  <si>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</si>
  <si>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</si>
  <si>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</si>
  <si>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</si>
  <si>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</si>
  <si>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</si>
  <si>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</si>
  <si>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</si>
  <si>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</si>
  <si>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</si>
  <si>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</si>
  <si>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</si>
  <si>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</si>
  <si>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</si>
  <si>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</si>
  <si>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</si>
  <si>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</si>
  <si>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</si>
  <si>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</si>
  <si>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</si>
  <si>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</si>
  <si>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</si>
  <si>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</si>
  <si>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</si>
  <si>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</si>
  <si>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</si>
  <si>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</si>
  <si>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</si>
  <si>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</si>
  <si>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</si>
  <si>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</si>
  <si>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</si>
  <si>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</si>
  <si>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</si>
  <si>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</si>
  <si>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</si>
  <si>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</si>
  <si>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</si>
  <si>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</si>
  <si>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</si>
  <si>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</si>
  <si>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</si>
  <si>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</si>
  <si>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</si>
  <si>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</si>
  <si>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</si>
  <si>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</si>
  <si>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</si>
  <si>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</si>
  <si>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</si>
  <si>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</si>
  <si>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</si>
  <si>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</si>
  <si>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</si>
  <si>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</si>
  <si>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</si>
  <si>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</si>
  <si>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</si>
  <si>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</si>
  <si>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</si>
  <si>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</si>
  <si>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</si>
  <si>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</si>
  <si>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</si>
  <si>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</si>
  <si>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</si>
  <si>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</si>
  <si>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</si>
  <si>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</si>
  <si>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</si>
  <si>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</si>
  <si>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</si>
  <si>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</si>
  <si>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</si>
  <si>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</si>
  <si>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</si>
  <si>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</si>
  <si>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</si>
  <si>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</si>
  <si>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</si>
  <si>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</si>
  <si>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</si>
  <si>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</si>
  <si>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</si>
  <si>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</si>
  <si>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</si>
  <si>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</si>
  <si>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</si>
  <si>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</si>
  <si>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</si>
  <si>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</si>
  <si>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</si>
  <si>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</si>
  <si>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</si>
  <si>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</si>
  <si>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</si>
  <si>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</si>
  <si>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</si>
  <si>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</si>
  <si>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</si>
  <si>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</si>
  <si>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</si>
  <si>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</si>
  <si>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</si>
  <si>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</si>
  <si>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</si>
  <si>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</si>
  <si>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</si>
  <si>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</si>
  <si>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</si>
  <si>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</si>
  <si>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</si>
  <si>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</si>
  <si>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</si>
  <si>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</si>
  <si>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</si>
  <si>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</si>
  <si>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</si>
  <si>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</si>
  <si>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</si>
  <si>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</si>
  <si>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</si>
  <si>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</si>
  <si>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</si>
  <si>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</si>
  <si>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</si>
  <si>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</si>
  <si>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</si>
  <si>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</si>
  <si>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</si>
  <si>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</si>
  <si>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</si>
  <si>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</si>
  <si>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</si>
  <si>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</si>
  <si>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</si>
  <si>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</si>
  <si>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</si>
  <si>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</si>
  <si>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</si>
  <si>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</si>
  <si>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</si>
  <si>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</si>
  <si>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</si>
  <si>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</si>
  <si>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</si>
  <si>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</si>
  <si>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</si>
  <si>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</si>
  <si>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</si>
  <si>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</si>
  <si>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</si>
  <si>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</si>
  <si>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</si>
  <si>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</si>
  <si>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</si>
  <si>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</si>
  <si>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</si>
  <si>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</si>
  <si>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</si>
  <si>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</si>
  <si>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</si>
  <si>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</si>
  <si>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</si>
  <si>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</si>
  <si>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</si>
  <si>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</si>
  <si>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</si>
  <si>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</si>
  <si>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</si>
  <si>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</si>
  <si>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</si>
  <si>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</si>
  <si>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</si>
  <si>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</si>
  <si>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</si>
  <si>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</si>
  <si>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</si>
  <si>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</si>
  <si>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</si>
  <si>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</si>
  <si>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</si>
  <si>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</si>
  <si>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</si>
  <si>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</si>
  <si>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</si>
  <si>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</si>
  <si>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</si>
  <si>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</si>
  <si>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</si>
  <si>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</si>
  <si>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</si>
  <si>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</si>
  <si>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</si>
  <si>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</si>
  <si>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</si>
  <si>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</si>
  <si>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</si>
  <si>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</si>
  <si>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</si>
  <si>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</si>
  <si>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</si>
  <si>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</si>
  <si>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</si>
  <si>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</si>
  <si>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</si>
  <si>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</si>
  <si>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</si>
  <si>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</si>
  <si>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</si>
  <si>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</si>
  <si>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</si>
  <si>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</si>
  <si>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</si>
  <si>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</si>
  <si>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</si>
  <si>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</si>
  <si>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</si>
  <si>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</si>
  <si>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</si>
  <si>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</si>
  <si>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</si>
  <si>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</si>
  <si>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</si>
  <si>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</si>
  <si>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</si>
  <si>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</si>
  <si>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</si>
  <si>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</si>
  <si>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</si>
  <si>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</si>
  <si>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</si>
  <si>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</si>
  <si>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</si>
  <si>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</si>
  <si>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</si>
  <si>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</si>
  <si>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</si>
  <si>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</si>
  <si>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</si>
  <si>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</si>
  <si>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</si>
  <si>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</si>
  <si>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</si>
  <si>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</si>
  <si>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</si>
  <si>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</si>
  <si>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</si>
  <si>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</si>
  <si>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</si>
  <si>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</si>
  <si>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</si>
  <si>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</si>
  <si>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</si>
  <si>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</si>
  <si>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</si>
  <si>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</si>
  <si>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</si>
  <si>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</si>
  <si>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</si>
  <si>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</si>
  <si>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</si>
  <si>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</si>
  <si>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</si>
  <si>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</si>
  <si>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</si>
  <si>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</si>
  <si>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</si>
  <si>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</si>
  <si>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</si>
  <si>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</si>
  <si>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</si>
  <si>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</si>
  <si>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</si>
  <si>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</si>
  <si>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</si>
  <si>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</si>
  <si>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</si>
  <si>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</si>
  <si>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</si>
  <si>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</si>
  <si>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</si>
  <si>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</si>
  <si>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</si>
  <si>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</si>
  <si>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</si>
  <si>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</si>
  <si>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</si>
  <si>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</si>
  <si>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</si>
  <si>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</si>
  <si>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</si>
  <si>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</si>
  <si>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</si>
  <si>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</si>
  <si>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</si>
  <si>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</si>
  <si>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</si>
  <si>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</si>
  <si>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</si>
  <si>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</si>
  <si>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</si>
  <si>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</si>
  <si>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</si>
  <si>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</si>
  <si>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</si>
  <si>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</si>
  <si>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</si>
  <si>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</si>
  <si>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</si>
  <si>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</si>
  <si>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</si>
  <si>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</si>
  <si>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</si>
  <si>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</si>
  <si>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</si>
  <si>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</si>
  <si>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</si>
  <si>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</si>
  <si>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</si>
  <si>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</si>
  <si>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</si>
  <si>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</si>
  <si>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</si>
  <si>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</si>
  <si>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</si>
  <si>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</si>
  <si>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</si>
  <si>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</si>
  <si>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</si>
  <si>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</si>
  <si>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</si>
  <si>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</si>
  <si>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</si>
  <si>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</si>
  <si>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</si>
  <si>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</si>
  <si>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</si>
  <si>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</si>
  <si>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</si>
  <si>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</si>
  <si>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</si>
  <si>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</si>
  <si>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</si>
  <si>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</si>
  <si>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</si>
  <si>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</si>
  <si>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</si>
  <si>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</si>
  <si>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</si>
  <si>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</si>
  <si>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</si>
  <si>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</si>
  <si>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</si>
  <si>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</si>
  <si>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</si>
  <si>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</si>
  <si>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</si>
  <si>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</si>
  <si>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</si>
  <si>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</si>
  <si>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</si>
  <si>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</si>
  <si>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</si>
  <si>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</si>
  <si>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</si>
  <si>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</si>
  <si>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</si>
  <si>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</si>
  <si>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</si>
  <si>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</si>
  <si>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</si>
  <si>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</si>
  <si>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</si>
  <si>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</si>
  <si>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</si>
  <si>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</si>
  <si>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</si>
  <si>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</si>
  <si>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</si>
  <si>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</si>
  <si>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</si>
  <si>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</si>
  <si>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</si>
  <si>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</si>
  <si>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</si>
  <si>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</si>
  <si>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</si>
  <si>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</si>
  <si>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</si>
  <si>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</si>
  <si>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</si>
  <si>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</si>
  <si>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</si>
  <si>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</si>
  <si>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</si>
  <si>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</si>
  <si>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</si>
  <si>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</si>
  <si>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</si>
  <si>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</si>
  <si>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</si>
  <si>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</si>
  <si>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</si>
  <si>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</si>
  <si>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</si>
  <si>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</si>
  <si>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</si>
  <si>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</si>
  <si>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</si>
  <si>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</si>
  <si>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</si>
  <si>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</si>
  <si>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</si>
  <si>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</si>
  <si>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</si>
  <si>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</si>
  <si>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</si>
  <si>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</si>
  <si>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</si>
  <si>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</si>
  <si>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</si>
  <si>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</si>
  <si>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</si>
  <si>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</si>
  <si>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</si>
  <si>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</si>
  <si>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</si>
  <si>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</si>
  <si>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</si>
  <si>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</si>
  <si>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</si>
  <si>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</si>
  <si>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</si>
  <si>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</si>
  <si>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</si>
  <si>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</si>
  <si>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</si>
  <si>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</si>
  <si>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</si>
  <si>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</si>
  <si>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</si>
  <si>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</si>
  <si>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</si>
  <si>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</si>
  <si>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</si>
  <si>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</si>
  <si>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</si>
  <si>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</si>
  <si>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</si>
  <si>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</si>
  <si>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</si>
  <si>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</si>
  <si>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</si>
  <si>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</si>
  <si>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</si>
  <si>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</si>
  <si>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</si>
  <si>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</si>
  <si>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</si>
  <si>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</si>
  <si>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</si>
  <si>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</si>
  <si>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</si>
  <si>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</si>
  <si>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</si>
  <si>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</si>
  <si>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</si>
  <si>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</si>
  <si>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</si>
  <si>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</si>
  <si>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</si>
  <si>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</si>
  <si>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</si>
  <si>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</si>
  <si>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</si>
  <si>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</si>
  <si>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</si>
  <si>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</si>
  <si>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</si>
  <si>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</si>
  <si>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</si>
  <si>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</si>
  <si>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</si>
  <si>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</si>
  <si>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</si>
  <si>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</si>
  <si>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</si>
  <si>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</si>
  <si>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</si>
  <si>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</si>
  <si>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</si>
  <si>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</si>
  <si>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</si>
  <si>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</si>
  <si>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</si>
  <si>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</si>
  <si>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</si>
  <si>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</si>
  <si>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</si>
  <si>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</si>
  <si>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</si>
  <si>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</si>
  <si>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</si>
  <si>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</si>
  <si>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</si>
  <si>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</si>
  <si>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</si>
  <si>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</si>
  <si>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</si>
  <si>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</si>
  <si>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</si>
  <si>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</si>
  <si>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</si>
  <si>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</si>
  <si>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</si>
  <si>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</si>
  <si>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</si>
  <si>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</si>
  <si>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</si>
  <si>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</si>
  <si>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</si>
  <si>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</si>
  <si>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</si>
  <si>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</si>
  <si>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</si>
  <si>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</si>
  <si>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</si>
  <si>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</si>
  <si>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</si>
  <si>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</si>
  <si>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</si>
  <si>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</si>
  <si>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</si>
  <si>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</si>
  <si>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</si>
  <si>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</si>
  <si>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</si>
  <si>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</si>
  <si>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</si>
  <si>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</si>
  <si>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</si>
  <si>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</si>
  <si>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</si>
  <si>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</si>
  <si>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</si>
  <si>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</si>
  <si>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</si>
  <si>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</si>
  <si>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</si>
  <si>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</si>
  <si>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</si>
  <si>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</si>
  <si>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</si>
  <si>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</si>
  <si>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</si>
  <si>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</si>
  <si>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</si>
  <si>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</si>
  <si>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</si>
  <si>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</si>
  <si>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</si>
  <si>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</si>
  <si>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</si>
  <si>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</si>
  <si>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</si>
  <si>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</si>
  <si>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</si>
  <si>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</si>
  <si>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</si>
  <si>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</si>
  <si>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</si>
  <si>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</si>
  <si>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</si>
  <si>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</si>
  <si>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</si>
  <si>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</si>
  <si>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</si>
  <si>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</si>
  <si>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</si>
  <si>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</si>
  <si>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</si>
  <si>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</si>
  <si>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</si>
  <si>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</si>
  <si>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</si>
  <si>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</si>
  <si>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</si>
  <si>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</si>
  <si>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</si>
  <si>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</si>
  <si>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</si>
  <si>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</si>
  <si>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</si>
  <si>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</si>
  <si>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</si>
  <si>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</si>
  <si>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</si>
  <si>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</si>
  <si>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</si>
  <si>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</si>
  <si>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</si>
  <si>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</si>
  <si>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</si>
  <si>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</si>
  <si>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</si>
  <si>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</si>
  <si>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</si>
  <si>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</si>
  <si>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</si>
  <si>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</si>
  <si>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</si>
  <si>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</si>
  <si>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</si>
  <si>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</si>
  <si>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</si>
  <si>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</si>
  <si>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</si>
  <si>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</si>
  <si>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</si>
  <si>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</si>
  <si>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</si>
  <si>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</si>
  <si>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</si>
  <si>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</si>
  <si>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</si>
  <si>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</si>
  <si>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</si>
  <si>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</si>
  <si>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</si>
  <si>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</si>
  <si>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</si>
  <si>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</si>
  <si>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</si>
  <si>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</si>
  <si>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</si>
  <si>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</si>
  <si>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</si>
  <si>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</si>
  <si>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</si>
  <si>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</si>
  <si>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</si>
  <si>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</si>
  <si>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</si>
  <si>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</si>
  <si>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</si>
  <si>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</si>
  <si>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</si>
  <si>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</si>
  <si>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</si>
  <si>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</si>
  <si>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</si>
  <si>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</si>
  <si>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</si>
  <si>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</si>
  <si>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</si>
  <si>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</si>
  <si>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</si>
  <si>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</si>
  <si>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</si>
  <si>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</si>
  <si>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</si>
  <si>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</si>
  <si>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</si>
  <si>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</si>
  <si>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</si>
  <si>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</si>
  <si>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</si>
  <si>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</si>
  <si>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</si>
  <si>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</si>
  <si>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</si>
  <si>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</si>
  <si>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</si>
  <si>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</si>
  <si>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</si>
  <si>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</si>
  <si>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</si>
  <si>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</si>
  <si>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</si>
  <si>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</si>
  <si>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</si>
  <si>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</si>
  <si>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</si>
  <si>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</si>
  <si>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</si>
  <si>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</si>
  <si>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</si>
  <si>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</si>
  <si>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</si>
  <si>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</si>
  <si>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</si>
  <si>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</si>
  <si>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</si>
  <si>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</si>
  <si>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</si>
  <si>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</si>
  <si>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</si>
  <si>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</si>
  <si>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</si>
  <si>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</si>
  <si>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</si>
  <si>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</si>
  <si>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</si>
  <si>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</si>
  <si>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</si>
  <si>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</si>
  <si>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</si>
  <si>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</si>
  <si>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</si>
  <si>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</si>
  <si>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</si>
  <si>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</si>
  <si>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</si>
  <si>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</si>
  <si>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</si>
  <si>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</si>
  <si>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</si>
  <si>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</si>
  <si>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</si>
  <si>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</si>
  <si>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</si>
  <si>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</si>
  <si>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</si>
  <si>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</si>
  <si>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</si>
  <si>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</si>
  <si>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</si>
  <si>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</si>
  <si>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</si>
  <si>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</si>
  <si>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</si>
  <si>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</si>
  <si>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</si>
  <si>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</si>
  <si>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</si>
  <si>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</si>
  <si>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</si>
  <si>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</si>
  <si>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</si>
  <si>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</si>
  <si>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</si>
  <si>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</si>
  <si>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</si>
  <si>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</si>
  <si>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</si>
  <si>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</si>
  <si>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</si>
  <si>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</si>
  <si>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</si>
  <si>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</si>
  <si>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</si>
  <si>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</si>
  <si>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</si>
  <si>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</si>
  <si>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</si>
  <si>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</si>
  <si>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</si>
  <si>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</si>
  <si>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</si>
  <si>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</si>
  <si>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</si>
  <si>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</si>
  <si>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</si>
  <si>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</si>
  <si>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</si>
  <si>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</si>
  <si>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</si>
  <si>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</si>
  <si>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</si>
  <si>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</si>
  <si>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</si>
  <si>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</si>
  <si>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</si>
  <si>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</si>
  <si>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</si>
  <si>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</si>
  <si>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</si>
  <si>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</si>
  <si>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</si>
  <si>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</si>
  <si>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</si>
  <si>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</si>
  <si>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</si>
  <si>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</si>
  <si>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</si>
  <si>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</si>
  <si>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</si>
  <si>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</si>
  <si>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</si>
  <si>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</si>
  <si>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</si>
  <si>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</si>
  <si>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</si>
  <si>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</si>
  <si>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</si>
  <si>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</si>
  <si>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</si>
  <si>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</si>
  <si>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</si>
  <si>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</si>
  <si>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</si>
  <si>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</si>
  <si>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</si>
  <si>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</si>
  <si>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</si>
  <si>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</si>
  <si>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</si>
  <si>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</si>
  <si>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</si>
  <si>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</si>
  <si>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</si>
  <si>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</si>
  <si>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</si>
  <si>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</si>
  <si>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</si>
  <si>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</si>
  <si>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</si>
  <si>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</si>
  <si>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</si>
  <si>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</si>
  <si>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</si>
  <si>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</si>
  <si>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</si>
  <si>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</si>
  <si>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</si>
  <si>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</si>
  <si>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</si>
  <si>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</si>
  <si>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</si>
  <si>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</si>
  <si>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</si>
  <si>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</si>
  <si>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</si>
  <si>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</si>
  <si>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</si>
  <si>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</si>
  <si>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</si>
  <si>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</si>
  <si>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</si>
  <si>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</si>
  <si>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</si>
  <si>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</si>
  <si>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</si>
  <si>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</si>
  <si>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</si>
  <si>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</si>
  <si>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</si>
  <si>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</si>
  <si>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</si>
  <si>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</si>
  <si>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</si>
  <si>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</si>
  <si>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</si>
  <si>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</si>
  <si>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</si>
  <si>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</si>
  <si>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</si>
  <si>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</si>
  <si>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</si>
  <si>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</si>
  <si>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</si>
  <si>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</si>
  <si>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</si>
  <si>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</si>
  <si>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</si>
  <si>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</si>
  <si>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</si>
  <si>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</si>
  <si>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</si>
  <si>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</si>
  <si>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</si>
  <si>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</si>
  <si>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</si>
  <si>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</si>
  <si>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</si>
  <si>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</si>
  <si>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</si>
  <si>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</si>
  <si>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</si>
  <si>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</si>
  <si>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</si>
  <si>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</si>
  <si>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</si>
  <si>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</si>
  <si>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</si>
  <si>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</si>
  <si>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</si>
  <si>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</si>
  <si>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</si>
  <si>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</si>
  <si>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</si>
  <si>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</si>
  <si>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</si>
  <si>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</si>
  <si>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</si>
  <si>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</si>
  <si>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</si>
  <si>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</si>
  <si>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</si>
  <si>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</si>
  <si>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</si>
  <si>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</si>
  <si>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</si>
  <si>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</si>
  <si>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</si>
  <si>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</si>
  <si>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</si>
  <si>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</si>
  <si>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</si>
  <si>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</si>
  <si>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</si>
  <si>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</si>
  <si>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</si>
  <si>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</si>
  <si>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</si>
  <si>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</si>
  <si>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</si>
  <si>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</si>
  <si>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</si>
  <si>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</si>
  <si>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</si>
  <si>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</si>
  <si>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</si>
  <si>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</si>
  <si>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</si>
  <si>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</si>
  <si>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</si>
  <si>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</si>
  <si>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</si>
  <si>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</si>
  <si>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</si>
  <si>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</si>
  <si>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</si>
  <si>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</si>
  <si>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</si>
  <si>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</si>
  <si>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</si>
  <si>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</si>
  <si>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</si>
  <si>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</si>
  <si>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</si>
  <si>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</si>
  <si>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</si>
  <si>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</si>
  <si>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</si>
  <si>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</si>
  <si>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</si>
  <si>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</si>
  <si>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</si>
  <si>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</si>
  <si>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</si>
  <si>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</si>
  <si>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</si>
  <si>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</si>
  <si>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</si>
  <si>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</si>
  <si>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</si>
  <si>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</si>
  <si>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</si>
  <si>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</si>
  <si>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</si>
  <si>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</si>
  <si>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</si>
  <si>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</si>
  <si>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</si>
  <si>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</si>
  <si>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</si>
  <si>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</si>
  <si>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</si>
  <si>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</si>
  <si>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</si>
  <si>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</si>
  <si>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</si>
  <si>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</si>
  <si>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</si>
  <si>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</si>
  <si>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</si>
  <si>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</si>
  <si>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</si>
  <si>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</si>
  <si>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</si>
  <si>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</si>
  <si>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</si>
  <si>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</si>
  <si>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</si>
  <si>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</si>
  <si>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</si>
  <si>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</si>
  <si>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</si>
  <si>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</si>
  <si>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</si>
  <si>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</si>
  <si>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</si>
  <si>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</si>
  <si>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</si>
  <si>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</si>
  <si>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</si>
  <si>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</si>
  <si>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</si>
  <si>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</si>
  <si>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</si>
  <si>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</si>
  <si>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</si>
  <si>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</si>
  <si>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</si>
  <si>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</si>
  <si>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</si>
  <si>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</si>
  <si>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</si>
  <si>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</si>
  <si>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</si>
  <si>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</si>
  <si>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</si>
  <si>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</si>
  <si>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</si>
  <si>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</si>
  <si>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</si>
  <si>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</si>
  <si>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</si>
  <si>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</si>
  <si>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</si>
  <si>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</si>
  <si>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</si>
  <si>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</si>
  <si>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</si>
  <si>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</si>
  <si>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</si>
  <si>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</si>
  <si>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</si>
  <si>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</si>
  <si>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</si>
  <si>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</si>
  <si>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</si>
  <si>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</si>
  <si>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</si>
  <si>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</si>
  <si>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</si>
  <si>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</si>
  <si>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</si>
  <si>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</si>
  <si>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</si>
  <si>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</si>
  <si>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</si>
  <si>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</si>
  <si>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</si>
  <si>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</si>
  <si>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</si>
  <si>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</si>
  <si>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</si>
  <si>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</si>
  <si>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</si>
  <si>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</si>
  <si>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</si>
  <si>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</si>
  <si>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</si>
  <si>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</si>
  <si>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</si>
  <si>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</si>
  <si>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</si>
  <si>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</si>
  <si>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</si>
  <si>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</si>
  <si>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</si>
  <si>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</si>
  <si>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</si>
  <si>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</si>
  <si>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</si>
  <si>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</si>
  <si>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</si>
  <si>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</si>
  <si>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</si>
  <si>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</si>
  <si>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</si>
  <si>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</si>
  <si>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</si>
  <si>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</si>
  <si>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</si>
  <si>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</si>
  <si>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</si>
  <si>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</si>
  <si>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</si>
  <si>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</si>
  <si>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</si>
  <si>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</si>
  <si>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</si>
  <si>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</si>
  <si>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</si>
  <si>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</si>
  <si>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</si>
  <si>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</si>
  <si>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</si>
  <si>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</si>
  <si>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</si>
  <si>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</si>
  <si>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</si>
  <si>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</si>
  <si>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</si>
  <si>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</si>
  <si>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</si>
  <si>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</si>
  <si>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</si>
  <si>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</si>
  <si>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</si>
  <si>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</si>
  <si>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</si>
  <si>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</si>
  <si>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</si>
  <si>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</si>
  <si>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</si>
  <si>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</si>
  <si>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</si>
  <si>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</si>
  <si>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</si>
  <si>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</si>
  <si>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</si>
  <si>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</si>
  <si>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</si>
  <si>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</si>
  <si>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</si>
  <si>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</si>
  <si>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</si>
  <si>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</si>
  <si>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</si>
  <si>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</si>
  <si>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</si>
  <si>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</si>
  <si>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</si>
  <si>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</si>
  <si>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</si>
  <si>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</si>
  <si>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</si>
  <si>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</si>
  <si>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</si>
  <si>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</si>
  <si>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</si>
  <si>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</si>
  <si>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</si>
  <si>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</si>
  <si>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</si>
  <si>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</si>
  <si>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</si>
  <si>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</si>
  <si>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</si>
  <si>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</si>
  <si>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</si>
  <si>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</si>
  <si>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</si>
  <si>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</si>
  <si>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</si>
  <si>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</si>
  <si>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</si>
  <si>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</si>
  <si>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</si>
  <si>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</si>
  <si>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</si>
  <si>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</si>
  <si>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</si>
  <si>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</si>
  <si>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</si>
  <si>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</si>
  <si>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</si>
  <si>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</si>
  <si>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</si>
  <si>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</si>
  <si>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</si>
  <si>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</si>
  <si>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</si>
  <si>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</si>
  <si>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</si>
  <si>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</si>
  <si>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</si>
  <si>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</si>
  <si>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</si>
  <si>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</si>
  <si>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</si>
  <si>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</si>
  <si>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</si>
  <si>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</si>
  <si>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</si>
  <si>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</si>
  <si>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</si>
  <si>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</si>
  <si>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</si>
  <si>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</si>
  <si>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</si>
  <si>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</si>
  <si>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</si>
  <si>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</si>
  <si>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</si>
  <si>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</si>
  <si>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</si>
  <si>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</si>
  <si>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</si>
  <si>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</si>
  <si>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</si>
  <si>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</si>
  <si>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</si>
  <si>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</si>
  <si>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</si>
  <si>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</si>
  <si>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</si>
  <si>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</si>
  <si>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</si>
  <si>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</si>
  <si>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</si>
  <si>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</si>
  <si>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</si>
  <si>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</si>
  <si>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</si>
  <si>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</si>
  <si>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</si>
  <si>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</si>
  <si>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</si>
  <si>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</si>
  <si>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</si>
  <si>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</si>
  <si>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</si>
  <si>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</si>
  <si>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</si>
  <si>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</si>
  <si>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</si>
  <si>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</si>
  <si>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</si>
  <si>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</si>
  <si>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</si>
  <si>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</si>
  <si>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</si>
  <si>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</si>
  <si>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</si>
  <si>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</si>
  <si>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</si>
  <si>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</si>
  <si>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</si>
  <si>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</si>
  <si>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</si>
  <si>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</si>
  <si>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</si>
  <si>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</si>
  <si>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</si>
  <si>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</si>
  <si>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</si>
  <si>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</si>
  <si>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</si>
  <si>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</si>
  <si>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</si>
  <si>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</si>
  <si>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</si>
  <si>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</si>
  <si>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</si>
  <si>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</si>
  <si>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</si>
  <si>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</si>
  <si>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</si>
  <si>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</si>
  <si>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</si>
  <si>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</si>
  <si>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</si>
  <si>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</si>
  <si>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</si>
  <si>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</si>
  <si>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</si>
  <si>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</si>
  <si>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</si>
  <si>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</si>
  <si>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</si>
  <si>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</si>
  <si>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</si>
  <si>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</si>
  <si>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</si>
  <si>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</si>
  <si>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</si>
  <si>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</si>
  <si>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</si>
  <si>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</si>
  <si>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</si>
  <si>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</si>
  <si>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</si>
  <si>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</si>
  <si>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</si>
  <si>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</si>
  <si>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</si>
  <si>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</si>
  <si>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</si>
  <si>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</si>
  <si>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</si>
  <si>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</si>
  <si>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</si>
  <si>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</si>
  <si>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</si>
  <si>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</si>
  <si>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</si>
  <si>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</si>
  <si>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</si>
  <si>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</si>
  <si>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</si>
  <si>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</si>
  <si>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</si>
  <si>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</si>
  <si>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</si>
  <si>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</si>
  <si>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</si>
  <si>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</si>
  <si>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</si>
  <si>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</si>
  <si>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</si>
  <si>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</si>
  <si>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</si>
  <si>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</si>
  <si>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</si>
  <si>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</si>
  <si>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</si>
  <si>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</si>
  <si>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</si>
  <si>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</si>
  <si>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</si>
  <si>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</si>
  <si>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</si>
  <si>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</si>
  <si>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</si>
  <si>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</si>
  <si>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</si>
  <si>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</si>
  <si>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</si>
  <si>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</si>
  <si>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</si>
  <si>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</si>
  <si>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</si>
  <si>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</si>
  <si>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</si>
  <si>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</si>
  <si>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</si>
  <si>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</si>
  <si>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</si>
  <si>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</si>
  <si>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</si>
  <si>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</si>
  <si>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</si>
  <si>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</si>
  <si>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</si>
  <si>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</si>
  <si>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</si>
  <si>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</si>
  <si>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</si>
  <si>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</si>
  <si>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</si>
  <si>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</si>
  <si>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</si>
  <si>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</si>
  <si>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</si>
  <si>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</si>
  <si>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</si>
  <si>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</si>
  <si>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</si>
  <si>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</si>
  <si>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</si>
  <si>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</si>
  <si>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</si>
  <si>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</si>
  <si>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</si>
  <si>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</si>
  <si>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</si>
  <si>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</si>
  <si>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</si>
  <si>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</si>
  <si>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</si>
  <si>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</si>
  <si>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</si>
  <si>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</si>
  <si>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</si>
  <si>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</si>
  <si>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</si>
  <si>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</si>
  <si>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</si>
  <si>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</si>
  <si>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</si>
  <si>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</si>
  <si>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</si>
  <si>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</si>
  <si>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</si>
  <si>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</si>
  <si>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</si>
  <si>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</si>
  <si>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</si>
  <si>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</si>
  <si>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</si>
  <si>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</si>
  <si>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</si>
  <si>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</si>
  <si>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</si>
  <si>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</si>
  <si>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</si>
  <si>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</si>
  <si>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</si>
  <si>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</si>
  <si>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</si>
  <si>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</si>
  <si>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</si>
  <si>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</si>
  <si>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</si>
  <si>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</si>
  <si>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</si>
  <si>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</si>
  <si>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</si>
  <si>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</si>
  <si>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</si>
  <si>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</si>
  <si>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</si>
  <si>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</si>
  <si>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</si>
  <si>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</si>
  <si>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</si>
  <si>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</si>
  <si>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</si>
  <si>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</si>
  <si>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</si>
  <si>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</si>
  <si>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</si>
  <si>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</si>
  <si>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</si>
  <si>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</si>
  <si>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</si>
  <si>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</si>
  <si>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</si>
  <si>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</si>
  <si>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</si>
  <si>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</si>
  <si>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</si>
  <si>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</si>
  <si>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</si>
  <si>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</si>
  <si>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</si>
  <si>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</si>
  <si>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</si>
  <si>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</si>
  <si>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</si>
  <si>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</si>
  <si>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</si>
  <si>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</si>
  <si>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</si>
  <si>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</si>
  <si>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</si>
  <si>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</si>
  <si>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</si>
  <si>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</si>
  <si>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</si>
  <si>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</si>
  <si>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</si>
  <si>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</si>
  <si>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</si>
  <si>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</si>
  <si>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</si>
  <si>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</si>
  <si>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</si>
  <si>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</si>
  <si>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</si>
  <si>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</si>
  <si>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</si>
  <si>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</si>
  <si>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</si>
  <si>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</si>
  <si>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</si>
  <si>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</si>
  <si>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</si>
  <si>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</si>
  <si>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</si>
  <si>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</si>
  <si>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</si>
  <si>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</si>
  <si>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</si>
  <si>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</si>
  <si>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</si>
  <si>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</si>
  <si>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</si>
  <si>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</si>
  <si>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</si>
  <si>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</si>
  <si>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</si>
  <si>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</si>
  <si>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</si>
  <si>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</si>
  <si>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</si>
  <si>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</si>
  <si>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</si>
  <si>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</si>
  <si>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</si>
  <si>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</si>
  <si>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</si>
  <si>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</si>
  <si>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</si>
  <si>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</si>
  <si>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</si>
  <si>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</si>
  <si>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</si>
  <si>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</si>
  <si>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</si>
  <si>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</si>
  <si>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</si>
  <si>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</si>
  <si>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</si>
  <si>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</si>
  <si>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</si>
  <si>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</si>
  <si>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</si>
  <si>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</si>
  <si>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</si>
  <si>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</si>
  <si>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</si>
  <si>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</si>
  <si>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</si>
  <si>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</si>
  <si>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</si>
  <si>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</si>
  <si>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</si>
  <si>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</si>
  <si>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</si>
  <si>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</si>
  <si>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</si>
  <si>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</si>
  <si>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</si>
  <si>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</si>
  <si>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</si>
  <si>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</si>
  <si>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</si>
  <si>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</si>
  <si>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</si>
  <si>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</si>
  <si>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</si>
  <si>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</si>
  <si>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</si>
  <si>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</si>
  <si>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</si>
  <si>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</si>
  <si>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</si>
  <si>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</si>
  <si>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</si>
  <si>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</si>
  <si>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</si>
  <si>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</si>
  <si>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</si>
  <si>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</si>
  <si>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</si>
  <si>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</si>
  <si>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</si>
  <si>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</si>
  <si>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</si>
  <si>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</si>
  <si>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</si>
  <si>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</si>
  <si>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</si>
  <si>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</si>
  <si>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</si>
  <si>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</si>
  <si>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</si>
  <si>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</si>
  <si>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</si>
  <si>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</si>
  <si>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</si>
  <si>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</si>
  <si>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</si>
  <si>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</si>
  <si>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</si>
  <si>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</si>
  <si>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</si>
  <si>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</si>
  <si>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</si>
  <si>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</si>
  <si>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</si>
  <si>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</si>
  <si>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</si>
  <si>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</si>
  <si>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</si>
  <si>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</si>
  <si>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</si>
  <si>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</si>
  <si>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</si>
  <si>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</si>
  <si>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</si>
  <si>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</si>
  <si>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</si>
  <si>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</si>
  <si>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</si>
  <si>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</si>
  <si>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</si>
  <si>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</si>
  <si>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</si>
  <si>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</si>
  <si>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</si>
  <si>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</si>
  <si>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</si>
  <si>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</si>
  <si>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</si>
  <si>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</si>
  <si>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</si>
  <si>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</si>
  <si>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</si>
  <si>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</si>
  <si>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</si>
  <si>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</si>
  <si>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</si>
  <si>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</si>
  <si>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</si>
  <si>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</si>
  <si>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</si>
  <si>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</si>
  <si>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</si>
  <si>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</si>
  <si>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</si>
  <si>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</si>
  <si>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</si>
  <si>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</si>
  <si>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</si>
  <si>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</si>
  <si>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</si>
  <si>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</si>
  <si>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</si>
  <si>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</si>
  <si>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</si>
  <si>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</si>
  <si>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</si>
  <si>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</si>
  <si>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</si>
  <si>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</si>
  <si>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</si>
  <si>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</si>
  <si>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</si>
  <si>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</si>
  <si>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</si>
  <si>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</si>
  <si>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</si>
  <si>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</si>
  <si>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</si>
  <si>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</si>
  <si>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</si>
  <si>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</si>
  <si>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</si>
  <si>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</si>
  <si>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</si>
  <si>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</si>
  <si>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</si>
  <si>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</si>
  <si>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</si>
  <si>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</si>
  <si>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</si>
  <si>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</si>
  <si>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</si>
  <si>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</si>
  <si>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</si>
  <si>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</si>
  <si>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</si>
  <si>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</si>
  <si>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</si>
  <si>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</si>
  <si>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</si>
  <si>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</si>
  <si>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</si>
  <si>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</si>
  <si>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</si>
  <si>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</si>
  <si>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</si>
  <si>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</si>
  <si>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</si>
  <si>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</si>
  <si>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</si>
  <si>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</si>
  <si>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</si>
  <si>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</si>
  <si>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</si>
  <si>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</si>
  <si>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</si>
  <si>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</si>
  <si>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</si>
  <si>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</si>
  <si>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</si>
  <si>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</si>
  <si>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</si>
  <si>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</si>
  <si>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</si>
  <si>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</si>
  <si>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</si>
  <si>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</si>
  <si>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</si>
  <si>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</si>
  <si>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</si>
  <si>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</si>
  <si>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</si>
  <si>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</si>
  <si>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</si>
  <si>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</si>
  <si>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</si>
  <si>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</si>
  <si>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</si>
  <si>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</si>
  <si>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</si>
  <si>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</si>
  <si>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</si>
  <si>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</si>
  <si>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</si>
  <si>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</si>
  <si>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</si>
  <si>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</si>
  <si>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</si>
  <si>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</si>
  <si>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</si>
  <si>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</si>
  <si>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</si>
  <si>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</si>
  <si>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</si>
  <si>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</si>
  <si>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</si>
  <si>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</si>
  <si>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</si>
  <si>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</si>
  <si>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</si>
  <si>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</si>
  <si>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</si>
  <si>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</si>
  <si>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</si>
  <si>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</si>
  <si>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</si>
  <si>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</si>
  <si>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</si>
  <si>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</si>
  <si>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</si>
  <si>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</si>
  <si>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</si>
  <si>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</si>
  <si>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</si>
  <si>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</si>
  <si>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</si>
  <si>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</si>
  <si>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</si>
  <si>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</si>
  <si>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</si>
  <si>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</si>
  <si>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</si>
  <si>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</si>
  <si>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</si>
  <si>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</si>
  <si>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</si>
  <si>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</si>
  <si>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</si>
  <si>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</si>
  <si>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</si>
  <si>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</si>
  <si>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</si>
  <si>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</si>
  <si>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</si>
  <si>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</si>
  <si>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</si>
  <si>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</si>
  <si>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</si>
  <si>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</si>
  <si>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</si>
  <si>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</si>
  <si>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</si>
  <si>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</si>
  <si>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</si>
  <si>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</si>
  <si>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</si>
  <si>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</si>
  <si>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</si>
  <si>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</si>
  <si>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</si>
  <si>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</si>
  <si>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</si>
  <si>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</si>
  <si>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</si>
  <si>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</si>
  <si>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</si>
  <si>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</si>
  <si>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</si>
  <si>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</si>
  <si>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</si>
  <si>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</si>
  <si>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</si>
  <si>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</si>
  <si>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</si>
  <si>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</si>
  <si>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</si>
  <si>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</si>
  <si>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</si>
  <si>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</si>
  <si>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</si>
  <si>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</si>
  <si>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</si>
  <si>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</si>
  <si>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</si>
  <si>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</si>
  <si>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</si>
  <si>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</si>
  <si>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</si>
  <si>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</si>
  <si>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</si>
  <si>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</si>
  <si>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</si>
  <si>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</si>
  <si>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</si>
  <si>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</si>
  <si>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</si>
  <si>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</si>
  <si>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</si>
  <si>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</si>
  <si>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</si>
  <si>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</si>
  <si>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</si>
  <si>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</si>
  <si>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</si>
  <si>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</si>
  <si>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</si>
  <si>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</si>
  <si>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</si>
  <si>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</si>
  <si>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</si>
  <si>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</si>
  <si>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</si>
  <si>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</si>
  <si>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</si>
  <si>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</si>
  <si>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</si>
  <si>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</si>
  <si>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</si>
  <si>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</si>
  <si>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</si>
  <si>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</si>
  <si>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</si>
  <si>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</si>
  <si>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</si>
  <si>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</si>
  <si>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</si>
  <si>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</si>
  <si>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</si>
  <si>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</si>
  <si>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</si>
  <si>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</si>
  <si>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</si>
  <si>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</si>
  <si>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</si>
  <si>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</si>
  <si>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</si>
  <si>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</si>
  <si>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</si>
  <si>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</si>
  <si>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</si>
  <si>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</si>
  <si>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</si>
  <si>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</si>
  <si>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</si>
  <si>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</si>
  <si>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</si>
  <si>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</si>
  <si>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</si>
  <si>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</si>
  <si>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</si>
  <si>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</si>
  <si>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</si>
  <si>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</si>
  <si>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</si>
  <si>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</si>
  <si>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</si>
  <si>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</si>
  <si>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</si>
  <si>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</si>
  <si>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</si>
  <si>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</si>
  <si>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</si>
  <si>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</si>
  <si>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</si>
  <si>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</si>
  <si>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</si>
  <si>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</si>
  <si>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</si>
  <si>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</si>
  <si>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</si>
  <si>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</si>
  <si>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</si>
  <si>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</si>
  <si>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</si>
  <si>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</si>
  <si>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</si>
  <si>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</si>
  <si>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</si>
  <si>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</si>
  <si>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</si>
  <si>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</si>
  <si>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</si>
  <si>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</si>
  <si>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</si>
  <si>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</si>
  <si>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</si>
  <si>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</si>
  <si>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</si>
  <si>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</si>
  <si>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</si>
  <si>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</si>
  <si>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</si>
  <si>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</si>
  <si>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</si>
  <si>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</si>
  <si>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</si>
  <si>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</si>
  <si>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</si>
  <si>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</si>
  <si>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</si>
  <si>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</si>
  <si>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</si>
  <si>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</si>
  <si>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</si>
  <si>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</si>
  <si>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</si>
  <si>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</si>
  <si>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</si>
  <si>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</si>
  <si>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</si>
  <si>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</si>
  <si>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</si>
  <si>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</si>
  <si>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</si>
  <si>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</si>
  <si>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</si>
  <si>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</si>
  <si>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</si>
  <si>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</si>
  <si>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</si>
  <si>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</si>
  <si>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</si>
  <si>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</si>
  <si>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</si>
  <si>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</si>
  <si>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</si>
  <si>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</si>
  <si>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</si>
  <si>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</si>
  <si>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</si>
  <si>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</si>
  <si>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</si>
  <si>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</si>
  <si>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</si>
  <si>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</si>
  <si>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</si>
  <si>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</si>
  <si>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</si>
  <si>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</si>
  <si>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</si>
  <si>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</si>
  <si>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</si>
  <si>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</si>
  <si>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</si>
  <si>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</si>
  <si>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</si>
  <si>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</si>
  <si>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</si>
  <si>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</si>
  <si>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</si>
  <si>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</si>
  <si>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</si>
  <si>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</si>
  <si>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</si>
  <si>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</si>
  <si>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</si>
  <si>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</si>
  <si>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</si>
  <si>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</si>
  <si>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</si>
  <si>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</si>
  <si>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</si>
  <si>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</si>
  <si>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</si>
  <si>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</si>
  <si>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</si>
  <si>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</si>
  <si>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</si>
  <si>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</si>
  <si>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</si>
  <si>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</si>
  <si>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</si>
  <si>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</si>
  <si>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</si>
  <si>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</si>
  <si>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</si>
  <si>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</si>
  <si>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</si>
  <si>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</si>
  <si>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</si>
  <si>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</si>
  <si>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</si>
  <si>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</si>
  <si>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</si>
  <si>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</si>
  <si>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</si>
  <si>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</si>
  <si>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</si>
  <si>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</si>
  <si>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</si>
  <si>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</si>
  <si>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</si>
  <si>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</si>
  <si>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</si>
  <si>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</si>
  <si>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</si>
  <si>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</si>
  <si>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</si>
  <si>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</si>
  <si>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</si>
  <si>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</si>
  <si>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</si>
  <si>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</si>
  <si>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</si>
  <si>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</si>
  <si>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</si>
  <si>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</si>
  <si>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</si>
  <si>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</si>
  <si>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</si>
  <si>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</si>
  <si>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</si>
  <si>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</si>
  <si>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</si>
  <si>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</si>
  <si>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</si>
  <si>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</si>
  <si>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</si>
  <si>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</si>
  <si>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</si>
  <si>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</si>
  <si>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</si>
  <si>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</si>
  <si>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</si>
  <si>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</si>
  <si>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</si>
  <si>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</si>
  <si>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</si>
  <si>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</si>
  <si>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</si>
  <si>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</si>
  <si>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</si>
  <si>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</si>
  <si>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</si>
  <si>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</si>
  <si>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</si>
  <si>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</si>
  <si>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</si>
  <si>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</si>
  <si>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</si>
  <si>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</si>
  <si>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</si>
  <si>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</si>
  <si>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</si>
  <si>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</si>
  <si>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</si>
  <si>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</si>
  <si>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</si>
  <si>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</si>
  <si>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</si>
  <si>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</si>
  <si>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</si>
  <si>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</si>
  <si>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</si>
  <si>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</si>
  <si>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</si>
  <si>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</si>
  <si>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</si>
  <si>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</si>
  <si>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</si>
  <si>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</si>
  <si>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</si>
  <si>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</si>
  <si>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</si>
  <si>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</si>
  <si>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</si>
  <si>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</si>
  <si>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</si>
  <si>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</si>
  <si>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</si>
  <si>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</si>
  <si>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</si>
  <si>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</si>
  <si>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</si>
  <si>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</si>
  <si>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</si>
  <si>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</si>
  <si>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</si>
  <si>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</si>
  <si>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</si>
  <si>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</si>
  <si>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</si>
  <si>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</si>
  <si>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</si>
  <si>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</si>
  <si>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</si>
  <si>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</si>
  <si>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</si>
  <si>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</si>
  <si>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</si>
  <si>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</si>
  <si>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</si>
  <si>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</si>
  <si>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</si>
  <si>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</si>
  <si>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</si>
  <si>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</si>
  <si>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</si>
  <si>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</si>
  <si>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</si>
  <si>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</si>
  <si>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</si>
  <si>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</si>
  <si>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</si>
  <si>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</si>
  <si>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</si>
  <si>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</si>
  <si>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</si>
  <si>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</si>
  <si>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</si>
  <si>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</si>
  <si>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</si>
  <si>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</si>
  <si>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</si>
  <si>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</si>
  <si>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</si>
  <si>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</si>
  <si>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</si>
  <si>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</si>
  <si>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</si>
  <si>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</si>
  <si>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</si>
  <si>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</si>
  <si>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</si>
  <si>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</si>
  <si>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</si>
  <si>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</si>
  <si>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</si>
  <si>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</si>
  <si>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</si>
  <si>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</si>
  <si>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</si>
  <si>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</si>
  <si>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</si>
  <si>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</si>
  <si>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</si>
  <si>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</si>
  <si>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</si>
  <si>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</si>
  <si>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</si>
  <si>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</si>
  <si>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</si>
  <si>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</si>
  <si>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</si>
  <si>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</si>
  <si>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</si>
  <si>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</si>
  <si>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</si>
  <si>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</si>
  <si>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</si>
  <si>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</si>
  <si>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</si>
  <si>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</si>
  <si>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</si>
  <si>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</si>
  <si>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</si>
  <si>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</si>
  <si>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</si>
  <si>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</si>
  <si>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</si>
  <si>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</si>
  <si>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</si>
  <si>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</si>
  <si>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</si>
  <si>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</si>
  <si>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</si>
  <si>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</si>
  <si>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</si>
  <si>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</si>
  <si>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</si>
  <si>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</si>
  <si>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</si>
  <si>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</si>
  <si>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</si>
  <si>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</si>
  <si>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</si>
  <si>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</si>
  <si>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</si>
  <si>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</si>
  <si>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</si>
  <si>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</si>
  <si>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</si>
  <si>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</si>
  <si>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</si>
  <si>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</si>
  <si>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</si>
  <si>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</si>
  <si>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</si>
  <si>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</si>
  <si>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</si>
  <si>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</si>
  <si>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</si>
  <si>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</si>
  <si>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</si>
  <si>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</si>
  <si>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</si>
  <si>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</si>
  <si>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</si>
  <si>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</si>
  <si>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</si>
  <si>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</si>
  <si>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</si>
  <si>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</si>
  <si>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</si>
  <si>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</si>
  <si>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</si>
  <si>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</si>
  <si>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</si>
  <si>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</si>
  <si>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</si>
  <si>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</si>
  <si>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</si>
  <si>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</si>
  <si>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</si>
  <si>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</si>
  <si>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</si>
  <si>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</si>
  <si>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</si>
  <si>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</si>
  <si>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</si>
  <si>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</si>
  <si>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</si>
  <si>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</si>
  <si>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</si>
  <si>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</si>
  <si>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</si>
  <si>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</si>
  <si>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</si>
  <si>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</si>
  <si>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</si>
  <si>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</si>
  <si>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</si>
  <si>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</si>
  <si>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</si>
  <si>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</si>
  <si>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</si>
  <si>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</si>
  <si>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</si>
  <si>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</si>
  <si>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</si>
  <si>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</si>
  <si>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</si>
  <si>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</si>
  <si>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</si>
  <si>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</si>
  <si>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</si>
  <si>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</si>
  <si>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</si>
  <si>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</si>
  <si>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</si>
  <si>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</si>
  <si>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</si>
  <si>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</si>
  <si>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</si>
  <si>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</si>
  <si>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</si>
  <si>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</si>
  <si>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</si>
  <si>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</si>
  <si>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</si>
  <si>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</si>
  <si>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</si>
  <si>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</si>
  <si>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</si>
  <si>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</si>
  <si>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</si>
  <si>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</si>
  <si>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</si>
  <si>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</si>
  <si>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</si>
  <si>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</si>
  <si>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</si>
  <si>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</si>
  <si>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</si>
  <si>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</si>
  <si>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</si>
  <si>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</si>
  <si>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</si>
  <si>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</si>
  <si>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</si>
  <si>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</si>
  <si>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</si>
  <si>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</si>
  <si>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</si>
  <si>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</si>
  <si>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</si>
  <si>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</si>
  <si>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</si>
  <si>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</si>
  <si>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</si>
  <si>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</si>
  <si>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</si>
  <si>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</si>
  <si>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</si>
  <si>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</si>
  <si>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</si>
  <si>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</si>
  <si>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</si>
  <si>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</si>
  <si>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</si>
  <si>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</si>
  <si>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</si>
  <si>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</si>
  <si>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</si>
  <si>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</si>
  <si>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</si>
  <si>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</si>
  <si>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</si>
  <si>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</si>
  <si>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</si>
  <si>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</si>
  <si>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</si>
  <si>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</si>
  <si>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</si>
  <si>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</si>
  <si>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</si>
  <si>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</si>
  <si>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</si>
  <si>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</si>
  <si>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</si>
  <si>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</si>
  <si>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</si>
  <si>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</si>
  <si>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</si>
  <si>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</si>
  <si>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</si>
  <si>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</si>
  <si>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</si>
  <si>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</si>
  <si>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</si>
  <si>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</si>
  <si>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</si>
  <si>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</si>
  <si>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</si>
  <si>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</si>
  <si>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</si>
  <si>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</si>
  <si>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</si>
  <si>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</si>
  <si>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</si>
  <si>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</si>
  <si>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</si>
  <si>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</si>
  <si>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</si>
  <si>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</si>
  <si>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</si>
  <si>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</si>
  <si>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</si>
  <si>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</si>
  <si>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</si>
  <si>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</si>
  <si>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</si>
  <si>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</si>
  <si>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</si>
  <si>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</si>
  <si>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</si>
  <si>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</si>
  <si>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</si>
  <si>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</si>
  <si>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</si>
  <si>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</si>
  <si>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</si>
  <si>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</si>
  <si>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</si>
  <si>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</si>
  <si>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</si>
  <si>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</si>
  <si>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</si>
  <si>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</si>
  <si>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</si>
  <si>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</si>
  <si>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</si>
  <si>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</si>
  <si>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</si>
  <si>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</si>
  <si>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</si>
  <si>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</si>
  <si>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</si>
  <si>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</si>
  <si>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</si>
  <si>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</si>
  <si>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</si>
  <si>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</si>
  <si>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</si>
  <si>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</si>
  <si>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</si>
  <si>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</si>
  <si>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</si>
  <si>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</si>
  <si>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</si>
  <si>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</si>
  <si>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</si>
  <si>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</si>
  <si>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</si>
  <si>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</si>
  <si>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</si>
  <si>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</si>
  <si>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</si>
  <si>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</si>
  <si>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</si>
  <si>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</si>
  <si>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</si>
  <si>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</si>
  <si>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</si>
  <si>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</si>
  <si>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</si>
  <si>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</si>
  <si>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</si>
  <si>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</si>
  <si>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</si>
  <si>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</si>
  <si>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</si>
  <si>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</si>
  <si>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</si>
  <si>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</si>
  <si>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</si>
  <si>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</si>
  <si>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</si>
  <si>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</si>
  <si>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</si>
  <si>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</si>
  <si>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</si>
  <si>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</si>
  <si>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</si>
  <si>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</si>
  <si>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</si>
  <si>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</si>
  <si>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</si>
  <si>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</si>
  <si>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</si>
  <si>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</si>
  <si>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</si>
  <si>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</si>
  <si>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</si>
  <si>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</si>
  <si>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</si>
  <si>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</si>
  <si>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</si>
  <si>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</si>
  <si>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</si>
  <si>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</si>
  <si>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</si>
  <si>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</si>
  <si>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</si>
  <si>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</si>
  <si>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</si>
  <si>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</si>
  <si>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</si>
  <si>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</si>
  <si>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</si>
  <si>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</si>
  <si>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</si>
  <si>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</si>
  <si>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</si>
  <si>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</si>
  <si>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</si>
  <si>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</si>
  <si>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</si>
  <si>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</si>
  <si>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</si>
  <si>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</si>
  <si>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</si>
  <si>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</si>
  <si>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</si>
  <si>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</si>
  <si>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</si>
  <si>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</si>
  <si>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</si>
  <si>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</si>
  <si>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</si>
  <si>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</si>
  <si>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</si>
  <si>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</si>
  <si>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</si>
  <si>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</si>
  <si>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</si>
  <si>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</si>
  <si>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</si>
  <si>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</si>
  <si>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</si>
  <si>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</si>
  <si>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</si>
  <si>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</si>
  <si>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</si>
  <si>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</si>
  <si>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</si>
  <si>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</si>
  <si>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</si>
  <si>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</si>
  <si>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</si>
  <si>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</si>
  <si>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</si>
  <si>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</si>
  <si>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</si>
  <si>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</si>
  <si>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</si>
  <si>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</si>
  <si>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</si>
  <si>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</si>
  <si>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</si>
  <si>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</si>
  <si>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</si>
  <si>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</si>
  <si>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</si>
  <si>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</si>
  <si>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</si>
  <si>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</si>
  <si>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</si>
  <si>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</si>
  <si>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</si>
  <si>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</si>
  <si>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</si>
  <si>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</si>
  <si>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</si>
  <si>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</si>
  <si>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</si>
  <si>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</si>
  <si>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</si>
  <si>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</si>
  <si>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</si>
  <si>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</si>
  <si>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</si>
  <si>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</si>
  <si>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</si>
  <si>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</si>
  <si>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</si>
  <si>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</si>
  <si>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</si>
  <si>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</si>
  <si>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</si>
  <si>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</si>
  <si>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</si>
  <si>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</si>
  <si>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</si>
  <si>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</si>
  <si>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</si>
  <si>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</si>
  <si>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</si>
  <si>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</si>
  <si>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</si>
  <si>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</si>
  <si>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</si>
  <si>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</si>
  <si>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</si>
  <si>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</si>
  <si>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</si>
  <si>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</si>
  <si>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</si>
  <si>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</si>
  <si>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</si>
  <si>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</si>
  <si>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</si>
  <si>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</si>
  <si>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</si>
  <si>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</si>
  <si>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</si>
  <si>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</si>
  <si>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</si>
  <si>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</si>
  <si>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</si>
  <si>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</si>
  <si>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</si>
  <si>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</si>
  <si>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</si>
  <si>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</si>
  <si>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</si>
  <si>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</si>
  <si>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</si>
  <si>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</si>
  <si>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</si>
  <si>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</si>
  <si>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</si>
  <si>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</si>
  <si>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</si>
  <si>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</si>
  <si>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</si>
  <si>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</si>
  <si>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</si>
  <si>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</si>
  <si>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</si>
  <si>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</si>
  <si>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</si>
  <si>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</si>
  <si>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</si>
  <si>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</si>
  <si>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</si>
  <si>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</si>
  <si>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</si>
  <si>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</si>
  <si>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</si>
  <si>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</si>
  <si>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</si>
  <si>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</si>
  <si>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</si>
  <si>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</si>
  <si>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</si>
  <si>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</si>
  <si>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</si>
  <si>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</si>
  <si>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</si>
  <si>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</si>
  <si>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</si>
  <si>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</si>
  <si>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</si>
  <si>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</si>
  <si>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</si>
  <si>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</si>
  <si>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</si>
  <si>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</si>
  <si>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</si>
  <si>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</si>
  <si>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</si>
  <si>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</si>
  <si>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</si>
  <si>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</si>
  <si>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</si>
  <si>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</si>
  <si>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</si>
  <si>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</si>
  <si>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</si>
  <si>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</si>
  <si>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</si>
  <si>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</si>
  <si>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</si>
  <si>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</si>
  <si>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</si>
  <si>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</si>
  <si>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</si>
  <si>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</si>
  <si>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</si>
  <si>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</si>
  <si>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</si>
  <si>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</si>
  <si>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</si>
  <si>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</si>
  <si>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</si>
  <si>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</si>
  <si>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</si>
  <si>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</si>
  <si>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</si>
  <si>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</si>
  <si>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</si>
  <si>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</si>
  <si>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</si>
  <si>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</si>
  <si>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</si>
  <si>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</si>
  <si>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</si>
  <si>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</si>
  <si>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</si>
  <si>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</si>
  <si>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</si>
  <si>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</si>
  <si>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</si>
  <si>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</si>
  <si>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</si>
  <si>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</si>
  <si>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</si>
  <si>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</si>
  <si>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</si>
  <si>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</si>
  <si>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</si>
  <si>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</si>
  <si>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</si>
  <si>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</si>
  <si>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</si>
  <si>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</si>
  <si>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</si>
  <si>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</si>
  <si>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</si>
  <si>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</si>
  <si>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</si>
  <si>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</si>
  <si>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</si>
  <si>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</si>
  <si>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</si>
  <si>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</si>
  <si>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</si>
  <si>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</si>
  <si>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</si>
  <si>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</si>
  <si>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</si>
  <si>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</si>
  <si>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</si>
  <si>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</si>
  <si>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</si>
  <si>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</si>
  <si>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</si>
  <si>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</si>
  <si>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</si>
  <si>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</si>
  <si>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</si>
  <si>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</si>
  <si>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</si>
  <si>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</si>
  <si>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</si>
  <si>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</si>
  <si>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</si>
  <si>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</si>
  <si>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</si>
  <si>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</si>
  <si>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</si>
  <si>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</si>
  <si>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</si>
  <si>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</si>
  <si>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</si>
  <si>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</si>
  <si>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</si>
  <si>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</si>
  <si>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</si>
  <si>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</si>
  <si>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</si>
  <si>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</si>
  <si>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</si>
  <si>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</si>
  <si>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</si>
  <si>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</si>
  <si>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</si>
  <si>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</si>
  <si>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</si>
  <si>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</si>
  <si>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</si>
  <si>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</si>
  <si>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</si>
  <si>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</si>
  <si>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</si>
  <si>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</si>
  <si>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</si>
  <si>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</si>
  <si>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</si>
  <si>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</si>
  <si>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</si>
  <si>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</si>
  <si>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</si>
  <si>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</si>
  <si>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</si>
  <si>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</si>
  <si>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</si>
  <si>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</si>
  <si>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</si>
  <si>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</si>
  <si>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</si>
  <si>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</si>
  <si>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</si>
  <si>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</si>
  <si>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</si>
  <si>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</si>
  <si>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</si>
  <si>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</si>
  <si>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</si>
  <si>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</si>
  <si>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</si>
  <si>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</si>
  <si>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</si>
  <si>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</si>
  <si>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</si>
  <si>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</si>
  <si>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</si>
  <si>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</si>
  <si>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</si>
  <si>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</si>
  <si>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</si>
  <si>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</si>
  <si>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</si>
  <si>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</si>
  <si>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</si>
  <si>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</si>
  <si>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</si>
  <si>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</si>
  <si>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</si>
  <si>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</si>
  <si>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</si>
  <si>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</si>
  <si>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</si>
  <si>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</si>
  <si>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</si>
  <si>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</si>
  <si>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</si>
  <si>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</si>
  <si>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</si>
  <si>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</si>
  <si>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</si>
  <si>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</si>
  <si>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</si>
  <si>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</si>
  <si>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</si>
  <si>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</si>
  <si>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</si>
  <si>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</si>
  <si>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</si>
  <si>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</si>
  <si>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</si>
  <si>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</si>
  <si>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</si>
  <si>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</si>
  <si>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</si>
  <si>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</si>
  <si>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</si>
  <si>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</si>
  <si>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</si>
  <si>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</si>
  <si>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</si>
  <si>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</si>
  <si>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</si>
  <si>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</si>
  <si>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</si>
  <si>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</si>
  <si>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</si>
  <si>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</si>
  <si>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</si>
  <si>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</si>
  <si>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</si>
  <si>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</si>
  <si>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</si>
  <si>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</si>
  <si>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</si>
  <si>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</si>
  <si>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</si>
  <si>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</si>
  <si>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</si>
  <si>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</si>
  <si>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</si>
  <si>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</si>
  <si>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</si>
  <si>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</si>
  <si>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</si>
  <si>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</si>
  <si>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</si>
  <si>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</si>
  <si>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</si>
  <si>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</si>
  <si>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</si>
  <si>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</si>
  <si>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</si>
  <si>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</si>
  <si>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</si>
  <si>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</si>
  <si>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</si>
  <si>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</si>
  <si>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</si>
  <si>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</si>
  <si>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</si>
  <si>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</si>
  <si>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</si>
  <si>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</si>
  <si>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</si>
  <si>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</si>
  <si>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</si>
  <si>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</si>
  <si>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</si>
  <si>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</si>
  <si>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</si>
  <si>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</si>
  <si>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</si>
  <si>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</si>
  <si>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</si>
  <si>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</si>
  <si>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</si>
  <si>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</si>
  <si>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</si>
  <si>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</si>
  <si>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</si>
  <si>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</si>
  <si>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</si>
  <si>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</si>
  <si>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</si>
  <si>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</si>
  <si>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</si>
  <si>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</si>
  <si>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</si>
  <si>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</si>
  <si>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</si>
  <si>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</si>
  <si>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</si>
  <si>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</si>
  <si>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</si>
  <si>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</si>
  <si>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</si>
  <si>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</si>
  <si>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</si>
  <si>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</si>
  <si>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</si>
  <si>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</si>
  <si>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</si>
  <si>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</si>
  <si>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</si>
  <si>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</si>
  <si>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</si>
  <si>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</si>
  <si>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</si>
  <si>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</si>
  <si>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</si>
  <si>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</si>
  <si>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</si>
  <si>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</si>
  <si>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</si>
  <si>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</si>
  <si>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</si>
  <si>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</si>
  <si>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</si>
  <si>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</si>
  <si>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</si>
  <si>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</si>
  <si>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</si>
  <si>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</si>
  <si>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</si>
  <si>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</si>
  <si>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</si>
  <si>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</si>
  <si>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</si>
  <si>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</si>
  <si>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</si>
  <si>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</si>
  <si>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</si>
  <si>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</si>
  <si>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</si>
  <si>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</si>
  <si>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</si>
  <si>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</si>
  <si>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</si>
  <si>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</si>
  <si>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</si>
  <si>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</si>
  <si>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</si>
  <si>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</si>
  <si>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</si>
  <si>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</si>
  <si>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</si>
  <si>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</si>
  <si>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</si>
  <si>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</si>
  <si>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</si>
  <si>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</si>
  <si>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</si>
  <si>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</si>
  <si>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</si>
  <si>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</si>
  <si>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</si>
  <si>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</si>
  <si>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</si>
  <si>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</si>
  <si>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</si>
  <si>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</si>
  <si>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</si>
  <si>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</si>
  <si>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</si>
  <si>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</si>
  <si>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</si>
  <si>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</si>
  <si>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</si>
  <si>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</si>
  <si>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</si>
  <si>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</si>
  <si>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</si>
  <si>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</si>
  <si>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</si>
  <si>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</si>
  <si>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</si>
  <si>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</si>
  <si>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</si>
  <si>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</si>
  <si>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</si>
  <si>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</si>
  <si>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</si>
  <si>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</si>
  <si>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</si>
  <si>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</si>
  <si>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</si>
  <si>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</si>
  <si>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</si>
  <si>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</si>
  <si>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</si>
  <si>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</si>
  <si>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</si>
  <si>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</si>
  <si>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</si>
  <si>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</si>
  <si>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</si>
  <si>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</si>
  <si>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</si>
  <si>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</si>
  <si>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</si>
  <si>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</si>
  <si>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</si>
  <si>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</si>
  <si>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</si>
  <si>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</si>
  <si>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</si>
  <si>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</si>
  <si>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</si>
  <si>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</si>
  <si>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</si>
  <si>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</si>
  <si>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</si>
  <si>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</si>
  <si>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</si>
  <si>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</si>
  <si>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</si>
  <si>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</si>
  <si>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</si>
  <si>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</si>
  <si>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</si>
  <si>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</si>
  <si>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</si>
  <si>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</si>
  <si>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</si>
  <si>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</si>
  <si>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</si>
  <si>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</si>
  <si>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</si>
  <si>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</si>
  <si>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</si>
  <si>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</si>
  <si>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</si>
  <si>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</si>
  <si>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</si>
  <si>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</si>
  <si>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</si>
  <si>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</si>
  <si>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</si>
  <si>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</si>
  <si>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</si>
  <si>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</si>
  <si>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</si>
  <si>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</si>
  <si>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</si>
  <si>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</si>
  <si>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</si>
  <si>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</si>
  <si>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</si>
  <si>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</si>
  <si>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</si>
  <si>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</si>
  <si>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</si>
  <si>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</si>
  <si>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</si>
  <si>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</si>
  <si>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</si>
  <si>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</si>
  <si>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</si>
  <si>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</si>
  <si>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</si>
  <si>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</si>
  <si>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</si>
  <si>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</si>
  <si>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</si>
  <si>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</si>
  <si>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</si>
  <si>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</si>
  <si>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</si>
  <si>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</si>
  <si>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</si>
  <si>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</si>
  <si>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</si>
  <si>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</si>
  <si>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</si>
  <si>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</si>
  <si>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</si>
  <si>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</si>
  <si>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</si>
  <si>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</si>
  <si>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</si>
  <si>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</si>
  <si>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</si>
  <si>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</si>
  <si>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</si>
  <si>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</si>
  <si>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</si>
  <si>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</si>
  <si>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</si>
  <si>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</si>
  <si>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</si>
  <si>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</si>
  <si>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</si>
  <si>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</si>
  <si>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</si>
  <si>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</si>
  <si>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</si>
  <si>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</si>
  <si>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</si>
  <si>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</si>
  <si>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</si>
  <si>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</si>
  <si>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</si>
  <si>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</si>
  <si>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</si>
  <si>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</si>
  <si>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</si>
  <si>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</si>
  <si>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</si>
  <si>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</si>
  <si>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</si>
  <si>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</si>
  <si>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</si>
  <si>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</si>
  <si>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</si>
  <si>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</si>
  <si>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</si>
  <si>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</si>
  <si>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</si>
  <si>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</si>
  <si>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</si>
  <si>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</si>
  <si>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</si>
  <si>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</si>
  <si>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</si>
  <si>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</si>
  <si>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</si>
  <si>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</si>
  <si>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</si>
  <si>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</si>
  <si>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</si>
  <si>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</si>
  <si>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</si>
  <si>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</si>
  <si>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</si>
  <si>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</si>
  <si>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</si>
  <si>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</si>
  <si>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</si>
  <si>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</si>
  <si>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</si>
  <si>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</si>
  <si>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</si>
  <si>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</si>
  <si>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</si>
  <si>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</si>
  <si>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</si>
  <si>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</si>
  <si>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</si>
  <si>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</si>
  <si>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</si>
  <si>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</si>
  <si>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</si>
  <si>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</si>
  <si>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</si>
  <si>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</si>
  <si>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</si>
  <si>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</si>
  <si>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</si>
  <si>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</si>
  <si>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</si>
  <si>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</si>
  <si>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</si>
  <si>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</si>
  <si>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</si>
  <si>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</si>
  <si>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</si>
  <si>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</si>
  <si>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</si>
  <si>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</si>
  <si>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</si>
  <si>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</si>
  <si>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</si>
  <si>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</si>
  <si>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</si>
  <si>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</si>
  <si>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</si>
  <si>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</si>
  <si>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</si>
  <si>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</si>
  <si>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</si>
  <si>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</si>
  <si>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</si>
  <si>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</si>
  <si>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</si>
  <si>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</si>
  <si>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</si>
  <si>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</si>
  <si>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</si>
  <si>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</si>
  <si>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</si>
  <si>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</si>
  <si>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</si>
  <si>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</si>
  <si>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</si>
  <si>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</si>
  <si>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</si>
  <si>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</si>
  <si>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</si>
  <si>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</si>
  <si>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</si>
  <si>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</si>
  <si>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</si>
  <si>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</si>
  <si>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</si>
  <si>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</si>
  <si>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</si>
  <si>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</si>
  <si>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</si>
  <si>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</si>
  <si>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</si>
  <si>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</si>
  <si>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</si>
  <si>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</si>
  <si>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</si>
  <si>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</si>
  <si>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</si>
  <si>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</si>
  <si>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</si>
  <si>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</si>
  <si>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</si>
  <si>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</si>
  <si>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</si>
  <si>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</si>
  <si>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</si>
  <si>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</si>
  <si>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</si>
  <si>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</si>
  <si>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</si>
  <si>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</si>
  <si>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</si>
  <si>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</si>
  <si>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</si>
  <si>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</si>
  <si>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</si>
  <si>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</si>
  <si>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</si>
  <si>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</si>
  <si>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</si>
  <si>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</si>
  <si>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</si>
  <si>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</si>
  <si>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</si>
  <si>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</si>
  <si>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</si>
  <si>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</si>
  <si>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</si>
  <si>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</si>
  <si>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</si>
  <si>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</si>
  <si>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</si>
  <si>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</si>
  <si>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</si>
  <si>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</si>
  <si>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</si>
  <si>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</si>
  <si>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</si>
  <si>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</si>
  <si>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</si>
  <si>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</si>
  <si>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</si>
  <si>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</si>
  <si>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</si>
  <si>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</si>
  <si>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</si>
  <si>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</si>
  <si>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</si>
  <si>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</si>
  <si>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</si>
  <si>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</si>
  <si>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</si>
  <si>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</si>
  <si>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</si>
  <si>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</si>
  <si>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</si>
  <si>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</si>
  <si>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</si>
  <si>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</si>
  <si>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</si>
  <si>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</si>
  <si>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</si>
  <si>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</si>
  <si>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</si>
  <si>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</si>
  <si>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</si>
  <si>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</si>
  <si>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</si>
  <si>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</si>
  <si>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</si>
  <si>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</si>
  <si>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</si>
  <si>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</si>
  <si>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</si>
  <si>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</si>
  <si>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</si>
  <si>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</si>
  <si>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</si>
  <si>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</si>
  <si>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</si>
  <si>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</si>
  <si>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</si>
  <si>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</si>
  <si>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</si>
  <si>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</si>
  <si>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</si>
  <si>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</si>
  <si>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</si>
  <si>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</si>
  <si>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</si>
  <si>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</si>
  <si>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</si>
  <si>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</si>
  <si>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</si>
  <si>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</si>
  <si>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</si>
  <si>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</si>
  <si>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</si>
  <si>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</si>
  <si>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</si>
  <si>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</si>
  <si>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</si>
  <si>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</si>
  <si>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</si>
  <si>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</si>
  <si>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</si>
  <si>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</si>
  <si>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</si>
  <si>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</si>
  <si>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</si>
  <si>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</si>
  <si>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</si>
  <si>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</si>
  <si>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</si>
  <si>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</si>
  <si>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</si>
  <si>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</si>
  <si>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</si>
  <si>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</si>
  <si>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</si>
  <si>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</si>
  <si>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</si>
  <si>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</si>
  <si>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</si>
  <si>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</si>
  <si>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</si>
  <si>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</si>
  <si>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</si>
  <si>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</si>
  <si>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</si>
  <si>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</si>
  <si>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</si>
  <si>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</si>
  <si>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</si>
  <si>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</si>
  <si>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</si>
  <si>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</si>
  <si>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</si>
  <si>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</si>
  <si>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</si>
  <si>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</si>
  <si>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</si>
  <si>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</si>
  <si>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</si>
  <si>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</si>
  <si>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</si>
  <si>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</si>
  <si>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</si>
  <si>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</si>
  <si>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</si>
  <si>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</si>
  <si>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</si>
  <si>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</si>
  <si>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</si>
  <si>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</si>
  <si>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</si>
  <si>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</si>
  <si>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</si>
  <si>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</si>
  <si>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</si>
  <si>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</si>
  <si>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</si>
  <si>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</si>
  <si>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</si>
  <si>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</si>
  <si>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</si>
  <si>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</si>
  <si>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</si>
  <si>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</si>
  <si>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</si>
  <si>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</si>
  <si>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</si>
  <si>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</si>
  <si>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</si>
  <si>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</si>
  <si>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</si>
  <si>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</si>
  <si>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</si>
  <si>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</si>
  <si>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</si>
  <si>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</si>
  <si>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</si>
  <si>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</si>
  <si>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</si>
  <si>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</si>
  <si>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</si>
  <si>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</si>
  <si>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</si>
  <si>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</si>
  <si>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</si>
  <si>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</si>
  <si>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</si>
  <si>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</si>
  <si>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</si>
  <si>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</si>
  <si>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</si>
  <si>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</si>
  <si>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</si>
  <si>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</si>
  <si>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</si>
  <si>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</si>
  <si>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</si>
  <si>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</si>
  <si>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</si>
  <si>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</si>
  <si>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</si>
  <si>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</si>
  <si>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</si>
  <si>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</si>
  <si>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</si>
  <si>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</si>
  <si>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</si>
  <si>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</si>
  <si>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</si>
  <si>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</si>
  <si>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</si>
  <si>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</si>
  <si>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</si>
  <si>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</si>
  <si>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</si>
  <si>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</si>
  <si>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</si>
  <si>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</si>
  <si>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</si>
  <si>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</si>
  <si>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</si>
  <si>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</si>
  <si>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</si>
  <si>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</si>
  <si>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</si>
  <si>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</si>
  <si>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</si>
  <si>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</si>
  <si>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</si>
  <si>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</si>
  <si>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</si>
  <si>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</si>
  <si>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</si>
  <si>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</si>
  <si>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</si>
  <si>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</si>
  <si>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</si>
  <si>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</si>
  <si>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</si>
  <si>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</si>
  <si>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</si>
  <si>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</si>
  <si>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</si>
  <si>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</si>
  <si>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</si>
  <si>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</si>
  <si>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</si>
  <si>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</si>
  <si>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</si>
  <si>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</si>
  <si>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</si>
  <si>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</si>
  <si>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</si>
  <si>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</si>
  <si>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</si>
  <si>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</si>
  <si>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</si>
  <si>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</si>
  <si>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</si>
  <si>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</si>
  <si>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</si>
  <si>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</si>
  <si>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</si>
  <si>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</si>
  <si>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</si>
  <si>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</si>
  <si>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</si>
  <si>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</si>
  <si>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</si>
  <si>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</si>
  <si>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</si>
  <si>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</si>
  <si>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</si>
  <si>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</si>
  <si>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</si>
  <si>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</si>
  <si>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</si>
  <si>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</si>
  <si>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</si>
  <si>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</si>
  <si>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</si>
  <si>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</si>
  <si>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</si>
  <si>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</si>
  <si>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</si>
  <si>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</si>
  <si>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</si>
  <si>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</si>
  <si>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</si>
  <si>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</si>
  <si>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</si>
  <si>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</si>
  <si>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</si>
  <si>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</si>
  <si>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</si>
  <si>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</si>
  <si>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</si>
  <si>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</si>
  <si>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</si>
  <si>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</si>
  <si>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</si>
  <si>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</si>
  <si>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</si>
  <si>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</si>
  <si>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</si>
  <si>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</si>
  <si>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</si>
  <si>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</si>
  <si>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</si>
  <si>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</si>
  <si>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</si>
  <si>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</si>
  <si>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</si>
  <si>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</si>
  <si>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</si>
  <si>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</si>
  <si>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</si>
  <si>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</si>
  <si>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</si>
  <si>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</si>
  <si>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</si>
  <si>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</si>
  <si>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</si>
  <si>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</si>
  <si>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</si>
  <si>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</si>
  <si>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</si>
  <si>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</si>
  <si>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</si>
  <si>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</si>
  <si>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</si>
  <si>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</si>
  <si>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</si>
  <si>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</si>
  <si>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</si>
  <si>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</si>
  <si>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</si>
  <si>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</si>
  <si>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</si>
  <si>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</si>
  <si>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</si>
  <si>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</si>
  <si>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</si>
  <si>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</si>
  <si>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</si>
  <si>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</si>
  <si>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</si>
  <si>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</si>
  <si>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</si>
  <si>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</si>
  <si>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</si>
  <si>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</si>
  <si>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</si>
  <si>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</si>
  <si>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</si>
  <si>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</si>
  <si>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</si>
  <si>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</si>
  <si>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</si>
  <si>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</si>
  <si>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</si>
  <si>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</si>
  <si>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</si>
  <si>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</si>
  <si>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</si>
  <si>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</si>
  <si>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</si>
  <si>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</si>
  <si>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</si>
  <si>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</si>
  <si>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</si>
  <si>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</si>
  <si>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</si>
  <si>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</si>
  <si>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</si>
  <si>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</si>
  <si>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</si>
  <si>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</si>
  <si>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</si>
  <si>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</si>
  <si>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</si>
  <si>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</si>
  <si>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</si>
  <si>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</si>
  <si>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</si>
  <si>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</si>
  <si>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</si>
  <si>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</si>
  <si>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</si>
  <si>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</si>
  <si>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</si>
  <si>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</si>
  <si>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</si>
  <si>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</si>
  <si>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</si>
  <si>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</si>
  <si>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</si>
  <si>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</si>
  <si>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</si>
  <si>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</si>
  <si>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</si>
  <si>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</si>
  <si>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</si>
  <si>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</si>
  <si>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</si>
  <si>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</si>
  <si>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</si>
  <si>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</si>
  <si>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</si>
  <si>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</si>
  <si>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</si>
  <si>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</si>
  <si>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</si>
  <si>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</si>
  <si>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</si>
  <si>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</si>
  <si>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</si>
  <si>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</si>
  <si>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</si>
  <si>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</si>
  <si>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</si>
  <si>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</si>
  <si>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</si>
  <si>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</si>
  <si>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</si>
  <si>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</si>
  <si>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</si>
  <si>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</si>
  <si>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</si>
  <si>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</si>
  <si>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</si>
  <si>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</si>
  <si>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</si>
  <si>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</si>
  <si>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</si>
  <si>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</si>
  <si>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</si>
  <si>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</si>
  <si>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</si>
  <si>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</si>
  <si>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</si>
  <si>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</si>
  <si>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</si>
  <si>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</si>
  <si>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</si>
  <si>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</si>
  <si>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</si>
  <si>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</si>
  <si>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</si>
  <si>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</si>
  <si>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</si>
  <si>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</si>
  <si>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</si>
  <si>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</si>
  <si>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</si>
  <si>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</si>
  <si>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</si>
  <si>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</si>
  <si>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</si>
  <si>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</si>
  <si>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</si>
  <si>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</si>
  <si>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</si>
  <si>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</si>
  <si>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</si>
  <si>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</si>
  <si>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</si>
  <si>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</si>
  <si>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</si>
  <si>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</si>
  <si>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</si>
  <si>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</si>
  <si>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</si>
  <si>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</si>
  <si>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</si>
  <si>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</si>
  <si>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</si>
  <si>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</si>
  <si>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</si>
  <si>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</si>
  <si>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</si>
  <si>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</si>
  <si>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</si>
  <si>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</si>
  <si>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</si>
  <si>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</si>
  <si>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</si>
  <si>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</si>
  <si>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</si>
  <si>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</si>
  <si>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</si>
  <si>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</si>
  <si>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</si>
  <si>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</si>
  <si>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</si>
  <si>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</si>
  <si>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</si>
  <si>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</si>
  <si>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</si>
  <si>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</si>
  <si>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</si>
  <si>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</si>
  <si>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</si>
  <si>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</si>
  <si>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</si>
  <si>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</si>
  <si>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</si>
  <si>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</si>
  <si>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</si>
  <si>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</si>
  <si>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</si>
  <si>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</si>
  <si>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</si>
  <si>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</si>
  <si>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</si>
  <si>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</si>
  <si>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</si>
  <si>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</si>
  <si>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</si>
  <si>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</si>
  <si>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</si>
  <si>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</si>
  <si>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</si>
  <si>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</si>
  <si>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</si>
  <si>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</si>
  <si>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</si>
  <si>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</si>
  <si>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</si>
  <si>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</si>
  <si>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</si>
  <si>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</si>
  <si>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</si>
  <si>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</si>
  <si>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</si>
  <si>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</si>
  <si>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</si>
  <si>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</si>
  <si>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</si>
  <si>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</si>
  <si>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</si>
  <si>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</si>
  <si>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</si>
  <si>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</si>
  <si>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</si>
  <si>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</si>
  <si>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</si>
  <si>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</si>
  <si>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</si>
  <si>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</si>
  <si>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</si>
  <si>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</si>
  <si>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</si>
  <si>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</si>
  <si>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</si>
  <si>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</si>
  <si>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</si>
  <si>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</si>
  <si>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</si>
  <si>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</si>
  <si>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</si>
  <si>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</si>
  <si>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</si>
  <si>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</si>
  <si>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</si>
  <si>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</si>
  <si>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</si>
  <si>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</si>
  <si>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</si>
  <si>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</si>
  <si>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</si>
  <si>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</si>
  <si>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</si>
  <si>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</si>
  <si>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</si>
  <si>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</si>
  <si>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</si>
  <si>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</si>
  <si>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</si>
  <si>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</si>
  <si>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</si>
  <si>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</si>
  <si>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</si>
  <si>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</si>
  <si>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</si>
  <si>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</si>
  <si>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</si>
  <si>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</si>
  <si>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</si>
  <si>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</si>
  <si>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</si>
  <si>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</si>
  <si>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</si>
  <si>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</si>
  <si>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</si>
  <si>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</si>
  <si>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</si>
  <si>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</si>
  <si>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</si>
  <si>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</si>
  <si>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</si>
  <si>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</si>
  <si>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</si>
  <si>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</si>
  <si>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</si>
  <si>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</si>
  <si>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</si>
  <si>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</si>
  <si>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</si>
  <si>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</si>
  <si>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</si>
  <si>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</si>
  <si>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</si>
  <si>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</si>
  <si>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</si>
  <si>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</si>
  <si>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</si>
  <si>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</si>
  <si>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</si>
  <si>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</si>
  <si>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</si>
  <si>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</si>
  <si>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</si>
  <si>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</si>
  <si>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</si>
  <si>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</si>
  <si>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</si>
  <si>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</si>
  <si>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</si>
  <si>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</si>
  <si>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</si>
  <si>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</si>
  <si>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</si>
  <si>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</si>
  <si>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</si>
  <si>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</si>
  <si>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</si>
  <si>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</si>
  <si>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</si>
  <si>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</si>
  <si>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</si>
  <si>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</si>
  <si>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</si>
  <si>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</si>
  <si>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</si>
  <si>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</si>
  <si>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</si>
  <si>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</si>
  <si>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</si>
  <si>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</si>
  <si>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</si>
  <si>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</si>
  <si>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</si>
  <si>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</si>
  <si>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</si>
  <si>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</si>
  <si>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</si>
  <si>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</si>
  <si>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</si>
  <si>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</si>
  <si>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</si>
  <si>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</si>
  <si>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</si>
  <si>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</si>
  <si>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</si>
  <si>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</si>
  <si>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</si>
  <si>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</si>
  <si>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</si>
  <si>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</si>
  <si>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</si>
  <si>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</si>
  <si>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</si>
  <si>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</si>
  <si>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</si>
  <si>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</si>
  <si>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</si>
  <si>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</si>
  <si>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</si>
  <si>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</si>
  <si>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</si>
  <si>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</si>
  <si>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</si>
  <si>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</si>
  <si>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</si>
  <si>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</si>
  <si>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</si>
  <si>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</si>
  <si>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</si>
  <si>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</si>
  <si>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</si>
  <si>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</si>
  <si>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</si>
  <si>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</si>
  <si>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</si>
  <si>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</si>
  <si>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</si>
  <si>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</si>
  <si>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</si>
  <si>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</si>
  <si>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</si>
  <si>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</si>
  <si>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</si>
  <si>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</si>
  <si>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</si>
  <si>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</si>
  <si>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</si>
  <si>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</si>
  <si>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</si>
  <si>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</si>
  <si>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</si>
  <si>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</si>
  <si>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</si>
  <si>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</si>
  <si>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</si>
  <si>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</si>
  <si>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</si>
  <si>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</si>
  <si>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</si>
  <si>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</si>
  <si>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</si>
  <si>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</si>
  <si>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</si>
  <si>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</si>
  <si>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</si>
  <si>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</si>
  <si>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</si>
  <si>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</si>
  <si>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</si>
  <si>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</si>
  <si>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</si>
  <si>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</si>
  <si>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</si>
  <si>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</si>
  <si>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</si>
  <si>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</si>
  <si>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</si>
  <si>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</si>
  <si>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</si>
  <si>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</si>
  <si>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</si>
  <si>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</si>
  <si>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</si>
  <si>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</si>
  <si>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</si>
  <si>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</si>
  <si>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</si>
  <si>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</si>
  <si>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</si>
  <si>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</si>
  <si>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</si>
  <si>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</si>
  <si>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</si>
  <si>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</si>
  <si>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</si>
  <si>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</si>
  <si>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</si>
  <si>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</si>
  <si>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</si>
  <si>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</si>
  <si>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</si>
  <si>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</si>
  <si>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</si>
  <si>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</si>
  <si>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</si>
  <si>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</si>
  <si>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</si>
  <si>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</si>
  <si>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</si>
  <si>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</si>
  <si>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</si>
  <si>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</si>
  <si>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</si>
  <si>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</si>
  <si>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</si>
  <si>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</si>
  <si>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</si>
  <si>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</si>
  <si>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</si>
  <si>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</si>
  <si>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</si>
  <si>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</si>
  <si>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</si>
  <si>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</si>
  <si>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</si>
  <si>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</si>
  <si>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</si>
  <si>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</si>
  <si>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</si>
  <si>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</si>
  <si>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</si>
  <si>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</si>
  <si>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</si>
  <si>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</si>
  <si>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</si>
  <si>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</si>
  <si>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</si>
  <si>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</si>
  <si>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</si>
  <si>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</si>
  <si>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</si>
  <si>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</si>
  <si>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</si>
  <si>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</si>
  <si>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</si>
  <si>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</si>
  <si>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</si>
  <si>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</si>
  <si>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</si>
  <si>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</si>
  <si>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</si>
  <si>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</si>
  <si>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</si>
  <si>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</si>
  <si>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</si>
  <si>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</si>
  <si>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</si>
  <si>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</si>
  <si>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</si>
  <si>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</si>
  <si>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</si>
  <si>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</si>
  <si>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</si>
  <si>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</si>
  <si>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</si>
  <si>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</si>
  <si>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</si>
  <si>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</si>
  <si>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</si>
  <si>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</si>
  <si>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</si>
  <si>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</si>
  <si>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</si>
  <si>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</si>
  <si>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</si>
  <si>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</si>
  <si>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</si>
  <si>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</si>
  <si>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</si>
  <si>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</si>
  <si>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</si>
  <si>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</si>
  <si>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</si>
  <si>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</si>
  <si>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</si>
  <si>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</si>
  <si>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</si>
  <si>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</si>
  <si>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</si>
  <si>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</si>
  <si>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</si>
  <si>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</si>
  <si>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</si>
  <si>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</si>
  <si>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</si>
  <si>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</si>
  <si>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</si>
  <si>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</si>
  <si>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</si>
  <si>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</si>
  <si>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</si>
  <si>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</si>
  <si>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</si>
  <si>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</si>
  <si>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</si>
  <si>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</si>
  <si>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</si>
  <si>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</si>
  <si>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</si>
  <si>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</si>
  <si>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</si>
  <si>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</si>
  <si>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</si>
  <si>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</si>
  <si>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</si>
  <si>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</si>
  <si>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</si>
  <si>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</si>
  <si>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</si>
  <si>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</si>
  <si>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</si>
  <si>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</si>
  <si>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</si>
  <si>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</si>
  <si>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</si>
  <si>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</si>
  <si>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</si>
  <si>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</si>
  <si>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</si>
  <si>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</si>
  <si>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</si>
  <si>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</si>
  <si>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</si>
  <si>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</si>
  <si>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</si>
  <si>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</si>
  <si>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</si>
  <si>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</si>
  <si>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</si>
  <si>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</si>
  <si>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</si>
  <si>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</si>
  <si>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</si>
  <si>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</si>
  <si>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</si>
  <si>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</si>
  <si>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</si>
  <si>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</si>
  <si>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</si>
  <si>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</si>
  <si>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</si>
  <si>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</si>
  <si>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</si>
  <si>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</si>
  <si>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</si>
  <si>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</si>
  <si>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</si>
  <si>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</si>
  <si>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</si>
  <si>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</si>
  <si>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</si>
  <si>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</si>
  <si>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</si>
  <si>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</si>
  <si>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</si>
  <si>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</si>
  <si>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</si>
  <si>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</si>
  <si>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</si>
  <si>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</si>
  <si>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</si>
  <si>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</si>
  <si>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</si>
  <si>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</si>
  <si>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</si>
  <si>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</si>
  <si>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</si>
  <si>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</si>
  <si>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</si>
  <si>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</si>
  <si>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</si>
  <si>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</si>
  <si>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</si>
  <si>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</si>
  <si>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</si>
  <si>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</si>
  <si>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</si>
  <si>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</si>
  <si>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</si>
  <si>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</si>
  <si>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</si>
  <si>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</si>
  <si>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</si>
  <si>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</si>
  <si>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</si>
  <si>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</si>
  <si>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</si>
  <si>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</si>
  <si>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</si>
  <si>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</si>
  <si>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</si>
  <si>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</si>
  <si>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</si>
  <si>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</si>
  <si>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</si>
  <si>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</si>
  <si>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</si>
  <si>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</si>
  <si>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</si>
  <si>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</si>
  <si>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</si>
  <si>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</si>
  <si>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</si>
  <si>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</si>
  <si>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</si>
  <si>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</si>
  <si>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</si>
  <si>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</si>
  <si>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</si>
  <si>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</si>
  <si>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</si>
  <si>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</si>
  <si>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</si>
  <si>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</si>
  <si>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</si>
  <si>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</si>
  <si>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</si>
  <si>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</si>
  <si>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</si>
  <si>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</si>
  <si>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</si>
  <si>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</si>
  <si>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</si>
  <si>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</si>
  <si>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</si>
  <si>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</si>
  <si>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</si>
  <si>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</si>
  <si>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</si>
  <si>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</si>
  <si>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</si>
  <si>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</si>
  <si>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</si>
  <si>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</si>
  <si>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</si>
  <si>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</si>
  <si>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</si>
  <si>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</si>
  <si>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</si>
  <si>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</si>
  <si>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</si>
  <si>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</si>
  <si>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</si>
  <si>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</si>
  <si>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</si>
  <si>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</si>
  <si>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</si>
  <si>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</si>
  <si>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</si>
  <si>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</si>
  <si>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</si>
  <si>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</si>
  <si>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</si>
  <si>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</si>
  <si>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</si>
  <si>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</si>
  <si>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</si>
  <si>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</si>
  <si>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</si>
  <si>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</si>
  <si>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</si>
  <si>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</si>
  <si>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</si>
  <si>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</si>
  <si>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</si>
  <si>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</si>
  <si>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</si>
  <si>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</si>
  <si>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</si>
  <si>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</si>
  <si>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</si>
  <si>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</si>
  <si>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</si>
  <si>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</si>
  <si>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</si>
  <si>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</si>
  <si>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</si>
  <si>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</si>
  <si>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</si>
  <si>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</si>
  <si>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</si>
  <si>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</si>
  <si>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</si>
  <si>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</si>
  <si>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</si>
  <si>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</si>
  <si>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</si>
  <si>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</si>
  <si>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</si>
  <si>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</si>
  <si>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</si>
  <si>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</si>
  <si>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</si>
  <si>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</si>
  <si>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</si>
  <si>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</si>
  <si>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</si>
  <si>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</si>
  <si>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</si>
  <si>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</si>
  <si>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</si>
  <si>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</si>
  <si>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</si>
  <si>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</si>
  <si>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</si>
  <si>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</si>
  <si>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</si>
  <si>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</si>
  <si>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</si>
  <si>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</si>
  <si>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</si>
  <si>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</si>
  <si>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</si>
  <si>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</si>
  <si>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</si>
  <si>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</si>
  <si>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</si>
  <si>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</si>
  <si>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</si>
  <si>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</si>
  <si>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</si>
  <si>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</si>
  <si>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</si>
  <si>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</si>
  <si>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</si>
  <si>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</si>
  <si>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</si>
  <si>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</si>
  <si>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</si>
  <si>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</si>
  <si>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</si>
  <si>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</si>
  <si>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</si>
  <si>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</si>
  <si>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</si>
  <si>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</si>
  <si>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</si>
  <si>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</si>
  <si>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</si>
  <si>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</si>
  <si>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</si>
  <si>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</si>
  <si>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</si>
  <si>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</si>
  <si>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</si>
  <si>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</si>
  <si>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</si>
  <si>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</si>
  <si>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</si>
  <si>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</si>
  <si>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</si>
  <si>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</si>
  <si>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</si>
  <si>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</si>
  <si>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</si>
  <si>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</si>
  <si>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</si>
  <si>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</si>
  <si>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</si>
  <si>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</si>
  <si>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</si>
  <si>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</si>
  <si>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</si>
  <si>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</si>
  <si>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</si>
  <si>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</si>
  <si>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</si>
  <si>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</si>
  <si>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</si>
  <si>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</si>
  <si>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</si>
  <si>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</si>
  <si>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</si>
  <si>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</si>
  <si>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</si>
  <si>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</si>
  <si>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</si>
  <si>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</si>
  <si>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</si>
  <si>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</si>
  <si>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</si>
  <si>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</si>
  <si>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</si>
  <si>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</si>
  <si>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</si>
  <si>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</si>
  <si>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</si>
  <si>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</si>
  <si>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</si>
  <si>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</si>
  <si>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</si>
  <si>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</si>
  <si>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</si>
  <si>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</si>
  <si>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</si>
  <si>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</si>
  <si>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</si>
  <si>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</si>
  <si>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</si>
  <si>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</si>
  <si>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</si>
  <si>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</si>
  <si>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</si>
  <si>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</si>
  <si>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</si>
  <si>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</si>
  <si>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</si>
  <si>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</si>
  <si>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</si>
  <si>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</si>
  <si>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</si>
  <si>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</si>
  <si>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</si>
  <si>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</si>
  <si>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</si>
  <si>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</si>
  <si>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</si>
  <si>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</si>
  <si>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</si>
  <si>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</si>
  <si>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</si>
  <si>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</si>
  <si>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</si>
  <si>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</si>
  <si>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</si>
  <si>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</si>
  <si>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</si>
  <si>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</si>
  <si>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</si>
  <si>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</si>
  <si>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</si>
  <si>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</si>
  <si>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</si>
  <si>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</si>
  <si>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</si>
  <si>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</si>
  <si>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</si>
  <si>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</si>
  <si>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</si>
  <si>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</si>
  <si>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</si>
  <si>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</si>
  <si>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</si>
  <si>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</si>
  <si>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</si>
  <si>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</si>
  <si>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</si>
  <si>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</si>
  <si>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</si>
  <si>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</si>
  <si>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</si>
  <si>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</si>
  <si>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</si>
  <si>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</si>
  <si>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</si>
  <si>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</si>
  <si>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</si>
  <si>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</si>
  <si>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</si>
  <si>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</si>
  <si>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</si>
  <si>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</si>
  <si>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</si>
  <si>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</si>
  <si>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</si>
  <si>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</si>
  <si>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</si>
  <si>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</si>
  <si>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</si>
  <si>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</si>
  <si>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</si>
  <si>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</si>
  <si>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</si>
  <si>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</si>
  <si>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</si>
  <si>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</si>
  <si>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</si>
  <si>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</si>
  <si>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</si>
  <si>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</si>
  <si>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</si>
  <si>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</si>
  <si>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</si>
  <si>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</si>
  <si>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</si>
  <si>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</si>
  <si>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</si>
  <si>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</si>
  <si>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</si>
  <si>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</si>
  <si>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</si>
  <si>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</si>
  <si>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</si>
  <si>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</si>
  <si>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</si>
  <si>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</si>
  <si>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</si>
  <si>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</si>
  <si>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</si>
  <si>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</si>
  <si>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</si>
  <si>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</si>
  <si>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</si>
  <si>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</si>
  <si>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</si>
  <si>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</si>
  <si>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</si>
  <si>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</si>
  <si>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</si>
  <si>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</si>
  <si>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</si>
  <si>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</si>
  <si>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</si>
  <si>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</si>
  <si>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</si>
  <si>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</si>
  <si>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</si>
  <si>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</si>
  <si>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</si>
  <si>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</si>
  <si>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</si>
  <si>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</si>
  <si>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</si>
  <si>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</si>
  <si>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</si>
  <si>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</si>
  <si>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</si>
  <si>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</si>
  <si>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</si>
  <si>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</si>
  <si>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</si>
  <si>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</si>
  <si>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</si>
  <si>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</si>
  <si>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</si>
  <si>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</si>
  <si>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</si>
  <si>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</si>
  <si>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</si>
  <si>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</si>
  <si>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</si>
  <si>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</si>
  <si>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</si>
  <si>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</si>
  <si>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</si>
  <si>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</si>
  <si>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</si>
  <si>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</si>
  <si>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</si>
  <si>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</si>
  <si>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</si>
  <si>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</si>
  <si>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</si>
  <si>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</si>
  <si>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</si>
  <si>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</si>
  <si>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</si>
  <si>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</si>
  <si>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</si>
  <si>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</si>
  <si>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</si>
  <si>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</si>
  <si>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</si>
  <si>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</si>
  <si>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</si>
  <si>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</si>
  <si>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</si>
  <si>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</si>
  <si>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</si>
  <si>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</si>
  <si>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</si>
  <si>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</si>
  <si>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</si>
  <si>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</si>
  <si>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</si>
  <si>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</si>
  <si>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</si>
  <si>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</si>
  <si>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</si>
  <si>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</si>
  <si>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</si>
  <si>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</si>
  <si>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</si>
  <si>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</si>
  <si>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</si>
  <si>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</si>
  <si>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</si>
  <si>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</si>
  <si>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</si>
  <si>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</si>
  <si>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</si>
  <si>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</si>
  <si>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</si>
  <si>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</si>
  <si>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</si>
  <si>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</si>
  <si>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</si>
  <si>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</si>
  <si>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</si>
  <si>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</si>
  <si>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</si>
  <si>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</si>
  <si>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</si>
  <si>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</si>
  <si>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</si>
  <si>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</si>
  <si>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</si>
  <si>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</si>
  <si>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</si>
  <si>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</si>
  <si>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</si>
  <si>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</si>
  <si>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</si>
  <si>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</si>
  <si>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</si>
  <si>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</si>
  <si>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</si>
  <si>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</si>
  <si>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</si>
  <si>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</si>
  <si>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</si>
  <si>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</si>
  <si>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</si>
  <si>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</si>
  <si>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</si>
  <si>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</si>
  <si>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</si>
  <si>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</si>
  <si>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</si>
  <si>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</si>
  <si>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</si>
  <si>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</si>
  <si>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</si>
  <si>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</si>
  <si>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</si>
  <si>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</si>
  <si>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</si>
  <si>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</si>
  <si>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</si>
  <si>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</si>
  <si>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</si>
  <si>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</si>
  <si>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</si>
  <si>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</si>
  <si>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</si>
  <si>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</si>
  <si>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</si>
  <si>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</si>
  <si>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</si>
  <si>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</si>
  <si>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</si>
  <si>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</si>
  <si>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</si>
  <si>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</si>
  <si>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</si>
  <si>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</si>
  <si>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</si>
  <si>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</si>
  <si>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</si>
  <si>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</si>
  <si>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</si>
  <si>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</si>
  <si>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</si>
  <si>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</si>
  <si>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</si>
  <si>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</si>
  <si>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</si>
  <si>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</si>
  <si>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</si>
  <si>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</si>
  <si>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</si>
  <si>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</si>
  <si>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</si>
  <si>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</si>
  <si>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</si>
  <si>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</si>
  <si>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</si>
  <si>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</si>
  <si>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</si>
  <si>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</si>
  <si>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</si>
  <si>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</si>
  <si>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</si>
  <si>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</si>
  <si>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</si>
  <si>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</si>
  <si>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</si>
  <si>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</si>
  <si>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</si>
  <si>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</si>
  <si>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</si>
  <si>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</si>
  <si>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</si>
  <si>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</si>
  <si>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</si>
  <si>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</si>
  <si>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</si>
  <si>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</si>
  <si>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</si>
  <si>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</si>
  <si>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</si>
  <si>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</si>
  <si>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</si>
  <si>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</si>
  <si>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</si>
  <si>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</si>
  <si>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</si>
  <si>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</si>
  <si>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</si>
  <si>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</si>
  <si>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</si>
  <si>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</si>
  <si>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</si>
  <si>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</si>
  <si>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</si>
  <si>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</si>
  <si>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</si>
  <si>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</si>
  <si>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</si>
  <si>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</si>
  <si>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</si>
  <si>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</si>
  <si>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</si>
  <si>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</si>
  <si>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</si>
  <si>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</si>
  <si>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</si>
  <si>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</si>
  <si>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</si>
  <si>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</si>
  <si>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</si>
  <si>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</si>
  <si>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</si>
  <si>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</si>
  <si>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</si>
  <si>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</si>
  <si>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</si>
  <si>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</si>
  <si>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</si>
  <si>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</si>
  <si>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</si>
  <si>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</si>
  <si>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</si>
  <si>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</si>
  <si>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</si>
  <si>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</si>
  <si>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</si>
  <si>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</si>
  <si>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</si>
  <si>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</si>
  <si>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</si>
  <si>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</si>
  <si>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</si>
  <si>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</si>
  <si>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</si>
  <si>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</si>
  <si>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</si>
  <si>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</si>
  <si>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</si>
  <si>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</si>
  <si>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</si>
  <si>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</si>
  <si>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</si>
  <si>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</si>
  <si>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</si>
  <si>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</si>
  <si>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</si>
  <si>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</si>
  <si>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</si>
  <si>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</si>
  <si>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</si>
  <si>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</si>
  <si>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</si>
  <si>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</si>
  <si>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</si>
  <si>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</si>
  <si>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</si>
  <si>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</si>
  <si>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</si>
  <si>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</si>
  <si>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</si>
  <si>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</si>
  <si>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</si>
  <si>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</si>
  <si>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</si>
  <si>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</si>
  <si>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</si>
  <si>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</si>
  <si>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</si>
  <si>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</si>
  <si>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</si>
  <si>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</si>
  <si>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</si>
  <si>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</si>
  <si>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</si>
  <si>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</si>
  <si>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</si>
  <si>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</si>
  <si>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</si>
  <si>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</si>
  <si>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</si>
  <si>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</si>
  <si>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</si>
  <si>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</si>
  <si>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</si>
  <si>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</si>
  <si>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</si>
  <si>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</si>
  <si>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</si>
  <si>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</si>
  <si>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</si>
  <si>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</si>
  <si>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</si>
  <si>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</si>
  <si>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</si>
  <si>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</si>
  <si>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</si>
  <si>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</si>
  <si>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</si>
  <si>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</si>
  <si>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</si>
  <si>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</si>
  <si>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</si>
  <si>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</si>
  <si>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</si>
  <si>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</si>
  <si>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</si>
  <si>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</si>
  <si>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</si>
  <si>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</si>
  <si>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</si>
  <si>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</si>
  <si>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</si>
  <si>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</si>
  <si>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</si>
  <si>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</si>
  <si>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</si>
  <si>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</si>
  <si>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</si>
  <si>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</si>
  <si>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</si>
  <si>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</si>
  <si>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</si>
  <si>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</si>
  <si>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</si>
  <si>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</si>
  <si>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</si>
  <si>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</si>
  <si>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</si>
  <si>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</si>
  <si>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</si>
  <si>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</si>
  <si>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</si>
  <si>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</si>
  <si>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</si>
  <si>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</si>
  <si>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</si>
  <si>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</si>
  <si>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</si>
  <si>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</si>
  <si>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</si>
  <si>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</si>
  <si>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</si>
  <si>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</si>
  <si>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</si>
  <si>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</si>
  <si>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</si>
  <si>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</si>
  <si>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</si>
  <si>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</si>
  <si>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</si>
  <si>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</si>
  <si>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</si>
  <si>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</si>
  <si>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</si>
  <si>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</si>
  <si>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</si>
  <si>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</si>
  <si>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</si>
  <si>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</si>
  <si>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</si>
  <si>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</si>
  <si>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</si>
  <si>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</si>
  <si>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</si>
  <si>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</si>
  <si>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</si>
  <si>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</si>
  <si>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</si>
  <si>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</si>
  <si>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</si>
  <si>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</si>
  <si>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</si>
  <si>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</si>
  <si>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</si>
  <si>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</si>
  <si>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</si>
  <si>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</si>
  <si>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</si>
  <si>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</si>
  <si>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</si>
  <si>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</si>
  <si>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</si>
  <si>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</si>
  <si>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</si>
  <si>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</si>
  <si>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</si>
  <si>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</si>
  <si>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</si>
  <si>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</si>
  <si>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</si>
  <si>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</si>
  <si>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</si>
  <si>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</si>
  <si>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</si>
  <si>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</si>
  <si>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</si>
  <si>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</si>
  <si>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</si>
  <si>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</si>
  <si>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</si>
  <si>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</si>
  <si>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</si>
  <si>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</si>
  <si>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</si>
  <si>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</si>
  <si>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</si>
  <si>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</si>
  <si>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</si>
  <si>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</si>
  <si>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</si>
  <si>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</si>
  <si>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</si>
  <si>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</si>
  <si>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</si>
  <si>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</si>
  <si>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</si>
  <si>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</si>
  <si>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</si>
  <si>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</si>
  <si>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</si>
  <si>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</si>
  <si>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</si>
  <si>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</si>
  <si>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</si>
  <si>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</si>
  <si>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</si>
  <si>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</si>
  <si>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</si>
  <si>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</si>
  <si>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</si>
  <si>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</si>
  <si>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</si>
  <si>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</si>
  <si>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</si>
  <si>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</si>
  <si>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</si>
  <si>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</si>
  <si>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</si>
  <si>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</si>
  <si>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</si>
  <si>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</si>
  <si>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</si>
  <si>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</si>
  <si>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</si>
  <si>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</si>
  <si>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</si>
  <si>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</si>
  <si>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</si>
  <si>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</si>
  <si>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</si>
  <si>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</si>
  <si>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</si>
  <si>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</si>
  <si>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</si>
  <si>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</si>
  <si>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</si>
  <si>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</si>
  <si>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</si>
  <si>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</si>
  <si>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</si>
  <si>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</si>
  <si>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</si>
  <si>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</si>
  <si>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</si>
  <si>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</si>
  <si>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</si>
  <si>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</si>
  <si>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</si>
  <si>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</si>
  <si>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</si>
  <si>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</si>
  <si>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</si>
  <si>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</si>
  <si>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</si>
  <si>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</si>
  <si>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</si>
  <si>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</si>
  <si>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</si>
  <si>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</si>
  <si>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</si>
  <si>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</si>
  <si>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</si>
  <si>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</si>
  <si>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</si>
  <si>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</si>
  <si>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</si>
  <si>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</si>
  <si>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</si>
  <si>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</si>
  <si>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</si>
  <si>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</si>
  <si>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</si>
  <si>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</si>
  <si>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</si>
  <si>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</si>
  <si>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</si>
  <si>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</si>
  <si>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</si>
  <si>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</si>
  <si>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</si>
  <si>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</si>
  <si>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</si>
  <si>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</si>
  <si>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</si>
  <si>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</si>
  <si>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</si>
  <si>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</si>
  <si>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</si>
  <si>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</si>
  <si>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</si>
  <si>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</si>
  <si>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</si>
  <si>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</si>
  <si>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</si>
  <si>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</si>
  <si>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</si>
  <si>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</si>
  <si>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</si>
  <si>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</si>
  <si>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</si>
  <si>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</si>
  <si>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</si>
  <si>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</si>
  <si>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</si>
  <si>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</si>
  <si>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</si>
  <si>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</si>
  <si>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</si>
  <si>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</si>
  <si>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</si>
  <si>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</si>
  <si>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</si>
  <si>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</si>
  <si>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</si>
  <si>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</si>
  <si>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</si>
  <si>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</si>
  <si>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</si>
  <si>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</si>
  <si>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</si>
  <si>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</si>
  <si>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</si>
  <si>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</si>
  <si>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</si>
  <si>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</si>
  <si>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</si>
  <si>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</si>
  <si>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</si>
  <si>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</si>
  <si>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</si>
  <si>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</si>
  <si>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</si>
  <si>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</si>
  <si>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</si>
  <si>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</si>
  <si>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</si>
  <si>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</si>
  <si>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</si>
  <si>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</si>
  <si>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</si>
  <si>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</si>
  <si>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</si>
  <si>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</si>
  <si>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</si>
  <si>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</si>
  <si>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</si>
  <si>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</si>
  <si>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</si>
  <si>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</si>
  <si>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</si>
  <si>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</si>
  <si>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</si>
  <si>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</si>
  <si>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</si>
  <si>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</si>
  <si>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</si>
  <si>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</si>
  <si>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</si>
  <si>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</si>
  <si>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</si>
  <si>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</si>
  <si>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</si>
  <si>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</si>
  <si>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</si>
  <si>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</si>
  <si>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</si>
  <si>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</si>
  <si>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</si>
  <si>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</si>
  <si>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</si>
  <si>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</si>
  <si>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</si>
  <si>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</si>
  <si>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</si>
  <si>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</si>
  <si>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</si>
  <si>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</si>
  <si>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</si>
  <si>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</si>
  <si>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</si>
  <si>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</si>
  <si>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</si>
  <si>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</si>
  <si>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</si>
  <si>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</si>
  <si>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</si>
  <si>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</si>
  <si>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</si>
  <si>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</si>
  <si>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</si>
  <si>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</si>
  <si>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</si>
  <si>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</si>
  <si>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</si>
  <si>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</si>
  <si>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</si>
  <si>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</si>
  <si>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</si>
  <si>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</si>
  <si>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</si>
  <si>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</si>
  <si>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</si>
  <si>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</si>
  <si>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</si>
  <si>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</si>
  <si>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</si>
  <si>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</si>
  <si>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</si>
  <si>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</si>
  <si>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</si>
  <si>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</si>
  <si>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</si>
  <si>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</si>
  <si>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</si>
  <si>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</si>
  <si>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</si>
  <si>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</si>
  <si>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</si>
  <si>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</si>
  <si>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</si>
  <si>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</si>
  <si>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</si>
  <si>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</si>
  <si>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</si>
  <si>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</si>
  <si>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</si>
  <si>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</si>
  <si>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</si>
  <si>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</si>
  <si>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</si>
  <si>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</si>
  <si>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</si>
  <si>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</si>
  <si>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</si>
  <si>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</si>
  <si>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</si>
  <si>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</si>
  <si>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</si>
  <si>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</si>
  <si>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</si>
  <si>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</si>
  <si>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</si>
  <si>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</si>
  <si>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</si>
  <si>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</si>
  <si>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</si>
  <si>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</si>
  <si>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</si>
  <si>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</si>
  <si>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</si>
  <si>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</si>
  <si>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</si>
  <si>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</si>
  <si>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</si>
  <si>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</si>
  <si>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</si>
  <si>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</si>
  <si>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</si>
  <si>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</si>
  <si>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</si>
  <si>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</si>
  <si>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</si>
  <si>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</si>
  <si>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</si>
  <si>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</si>
  <si>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</si>
  <si>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</si>
  <si>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</si>
  <si>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</si>
  <si>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</si>
  <si>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</si>
  <si>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</si>
  <si>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</si>
  <si>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</si>
  <si>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</si>
  <si>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</si>
  <si>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</si>
  <si>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</si>
  <si>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</si>
  <si>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</si>
  <si>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</si>
  <si>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</si>
  <si>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</si>
  <si>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</si>
  <si>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</si>
  <si>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</si>
  <si>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</si>
  <si>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</si>
  <si>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</si>
  <si>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</si>
  <si>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</si>
  <si>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</si>
  <si>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</si>
  <si>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</si>
  <si>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</si>
  <si>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</si>
  <si>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</si>
  <si>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</si>
  <si>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</si>
  <si>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</si>
  <si>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</si>
  <si>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</si>
  <si>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</si>
  <si>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</si>
  <si>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</si>
  <si>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</si>
  <si>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</si>
  <si>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</si>
  <si>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</si>
  <si>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</si>
  <si>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</si>
  <si>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</si>
  <si>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</si>
  <si>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</si>
  <si>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</si>
  <si>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</si>
  <si>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</si>
  <si>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</si>
  <si>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</si>
  <si>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</si>
  <si>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</si>
  <si>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</si>
  <si>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</si>
  <si>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</si>
  <si>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</si>
  <si>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</si>
  <si>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</si>
  <si>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</si>
  <si>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</si>
  <si>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</si>
  <si>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</si>
  <si>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</si>
  <si>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</si>
  <si>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</si>
  <si>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</si>
  <si>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</si>
  <si>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</si>
  <si>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</si>
  <si>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</si>
  <si>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</si>
  <si>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</si>
  <si>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</si>
  <si>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</si>
  <si>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</si>
  <si>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</si>
  <si>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</si>
  <si>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</si>
  <si>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</si>
  <si>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</si>
  <si>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</si>
  <si>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</si>
  <si>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</si>
  <si>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</si>
  <si>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</si>
  <si>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</si>
  <si>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</si>
  <si>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</si>
  <si>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</si>
  <si>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</si>
  <si>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</si>
  <si>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</si>
  <si>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</si>
  <si>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</si>
  <si>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</si>
  <si>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</si>
  <si>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</si>
  <si>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</si>
  <si>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</si>
  <si>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</si>
  <si>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</si>
  <si>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</si>
  <si>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</si>
  <si>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</si>
  <si>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</si>
  <si>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</si>
  <si>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</si>
  <si>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</si>
  <si>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</si>
  <si>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</si>
  <si>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</si>
  <si>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</si>
  <si>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</si>
  <si>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</si>
  <si>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</si>
  <si>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</si>
  <si>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</si>
  <si>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</si>
  <si>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</si>
  <si>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</si>
  <si>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</si>
  <si>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</si>
  <si>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</si>
  <si>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</si>
  <si>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</si>
  <si>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</si>
  <si>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</si>
  <si>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</si>
  <si>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</si>
  <si>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</si>
  <si>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</si>
  <si>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</si>
  <si>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</si>
  <si>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</si>
  <si>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</si>
  <si>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</si>
  <si>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</si>
  <si>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</si>
  <si>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</si>
  <si>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</si>
  <si>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</si>
  <si>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</si>
  <si>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</si>
  <si>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</si>
  <si>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</si>
  <si>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</si>
  <si>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</si>
  <si>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</si>
  <si>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</si>
  <si>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</si>
  <si>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</si>
  <si>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</si>
  <si>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</si>
  <si>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</si>
  <si>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</si>
  <si>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</si>
  <si>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</si>
  <si>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</si>
  <si>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</si>
  <si>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</si>
  <si>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</si>
  <si>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</si>
  <si>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</si>
  <si>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</si>
  <si>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</si>
  <si>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</si>
  <si>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</si>
  <si>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</si>
  <si>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</si>
  <si>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</si>
  <si>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</si>
  <si>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</si>
  <si>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</si>
  <si>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</si>
  <si>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</si>
  <si>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</si>
  <si>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</si>
  <si>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</si>
  <si>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</si>
  <si>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</si>
  <si>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</si>
  <si>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</si>
  <si>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</si>
  <si>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</si>
  <si>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</si>
  <si>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</si>
  <si>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</si>
  <si>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</si>
  <si>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</si>
  <si>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</si>
  <si>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</si>
  <si>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</si>
  <si>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</si>
  <si>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</si>
  <si>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</si>
  <si>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</si>
  <si>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</si>
  <si>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</si>
  <si>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</si>
  <si>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</si>
  <si>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</si>
  <si>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</si>
  <si>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</si>
  <si>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</si>
  <si>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</si>
  <si>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</si>
  <si>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</si>
  <si>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</si>
  <si>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</si>
  <si>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</si>
  <si>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</si>
  <si>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</si>
  <si>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</si>
  <si>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</si>
  <si>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</si>
  <si>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</si>
  <si>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</si>
  <si>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</si>
  <si>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</si>
  <si>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</si>
  <si>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</si>
  <si>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</si>
  <si>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</si>
  <si>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</si>
  <si>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</si>
  <si>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</si>
  <si>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</si>
  <si>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</si>
  <si>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</si>
  <si>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</si>
  <si>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</si>
  <si>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</si>
  <si>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</si>
  <si>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</si>
  <si>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</si>
  <si>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</si>
  <si>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</si>
  <si>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</si>
  <si>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</si>
  <si>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</si>
  <si>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</si>
  <si>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</si>
  <si>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</si>
  <si>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</si>
  <si>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</si>
  <si>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</si>
  <si>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</si>
  <si>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</si>
  <si>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</si>
  <si>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</si>
  <si>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</si>
  <si>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</si>
  <si>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</si>
  <si>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</si>
  <si>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</si>
  <si>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</si>
  <si>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</si>
  <si>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</si>
  <si>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</si>
  <si>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</si>
  <si>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</si>
  <si>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</si>
  <si>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</si>
  <si>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</si>
  <si>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</si>
  <si>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</si>
  <si>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</si>
  <si>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</si>
  <si>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</si>
  <si>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</si>
  <si>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</si>
  <si>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</si>
  <si>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</si>
  <si>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</si>
  <si>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</si>
  <si>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</si>
  <si>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</si>
  <si>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</si>
  <si>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</si>
  <si>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</si>
  <si>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</si>
  <si>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</si>
  <si>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</si>
  <si>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</si>
  <si>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</si>
  <si>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</si>
  <si>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</si>
  <si>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</si>
  <si>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</si>
  <si>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</si>
  <si>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</si>
  <si>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</si>
  <si>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</si>
  <si>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</si>
  <si>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</si>
  <si>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</si>
  <si>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</si>
  <si>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</si>
  <si>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</si>
  <si>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</si>
  <si>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</si>
  <si>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</si>
  <si>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</si>
  <si>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</si>
  <si>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</si>
  <si>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</si>
  <si>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</si>
  <si>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</si>
  <si>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</si>
  <si>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</si>
  <si>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</si>
  <si>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</si>
  <si>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</si>
  <si>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</si>
  <si>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</si>
  <si>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</si>
  <si>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</si>
  <si>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</si>
  <si>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</si>
  <si>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</si>
  <si>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</si>
  <si>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</si>
  <si>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</si>
  <si>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</si>
  <si>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</si>
  <si>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</si>
  <si>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</si>
  <si>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</si>
  <si>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</si>
  <si>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</si>
  <si>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</si>
  <si>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</si>
  <si>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</si>
  <si>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</si>
  <si>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</si>
  <si>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</si>
  <si>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</si>
  <si>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</si>
  <si>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</si>
  <si>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</si>
  <si>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</si>
  <si>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</si>
  <si>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</si>
  <si>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</si>
  <si>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</si>
  <si>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</si>
  <si>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</si>
  <si>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</si>
  <si>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</si>
  <si>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</si>
  <si>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</si>
  <si>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</si>
  <si>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</si>
  <si>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</si>
  <si>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</si>
  <si>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</si>
  <si>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</si>
  <si>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</si>
  <si>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</si>
  <si>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</si>
  <si>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</si>
  <si>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</si>
  <si>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</si>
  <si>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</si>
  <si>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</si>
  <si>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</si>
  <si>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</si>
  <si>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</si>
  <si>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</si>
  <si>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</si>
  <si>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</si>
  <si>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</si>
  <si>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</si>
  <si>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</si>
  <si>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</si>
  <si>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</si>
  <si>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</si>
  <si>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</si>
  <si>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</si>
  <si>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</si>
  <si>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</si>
  <si>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</si>
  <si>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</si>
  <si>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</si>
  <si>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</si>
  <si>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</si>
  <si>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</si>
  <si>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</si>
  <si>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</si>
  <si>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</si>
  <si>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</si>
  <si>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</si>
  <si>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</si>
  <si>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</si>
  <si>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</si>
  <si>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</si>
  <si>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</si>
  <si>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</si>
  <si>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</si>
  <si>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</si>
  <si>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</si>
  <si>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</si>
  <si>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</si>
  <si>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</si>
  <si>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</si>
  <si>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</si>
  <si>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</si>
  <si>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</si>
  <si>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</si>
  <si>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</si>
  <si>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</si>
  <si>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</si>
  <si>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</si>
  <si>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</si>
  <si>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</si>
  <si>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</si>
  <si>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</si>
  <si>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</si>
  <si>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</si>
  <si>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</si>
  <si>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</si>
  <si>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</si>
  <si>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</si>
  <si>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</si>
  <si>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</si>
  <si>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</si>
  <si>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</si>
  <si>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</si>
  <si>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</si>
  <si>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</si>
  <si>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</si>
  <si>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</si>
  <si>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</si>
  <si>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</si>
  <si>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</si>
  <si>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</si>
  <si>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</si>
  <si>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</si>
  <si>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</si>
  <si>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</si>
  <si>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</si>
  <si>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</si>
  <si>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</si>
  <si>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</si>
  <si>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</si>
  <si>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</si>
  <si>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</si>
  <si>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</si>
  <si>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</si>
  <si>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</si>
  <si>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</si>
  <si>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</si>
  <si>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</si>
  <si>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</si>
  <si>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</si>
  <si>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</si>
  <si>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</si>
  <si>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</si>
  <si>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</si>
  <si>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</si>
  <si>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</si>
  <si>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</si>
  <si>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</si>
  <si>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</si>
  <si>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</si>
  <si>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</si>
  <si>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</si>
  <si>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</si>
  <si>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</si>
  <si>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</si>
  <si>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</si>
  <si>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</si>
  <si>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</si>
  <si>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</si>
  <si>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</si>
  <si>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</si>
  <si>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</si>
  <si>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</si>
  <si>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</si>
  <si>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</si>
  <si>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</si>
  <si>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</si>
  <si>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</si>
  <si>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</si>
  <si>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</si>
  <si>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</si>
  <si>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</si>
  <si>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</si>
  <si>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</si>
  <si>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</si>
  <si>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</si>
  <si>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</si>
  <si>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</si>
  <si>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</si>
  <si>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</si>
  <si>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</si>
  <si>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</si>
  <si>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</si>
  <si>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</si>
  <si>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</si>
  <si>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</si>
  <si>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</si>
  <si>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</si>
  <si>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</si>
  <si>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</si>
  <si>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</si>
  <si>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</si>
  <si>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</si>
  <si>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</si>
  <si>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</si>
  <si>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</si>
  <si>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</si>
  <si>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</si>
  <si>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</si>
  <si>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</si>
  <si>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</si>
  <si>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</si>
  <si>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</si>
  <si>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</si>
  <si>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</si>
  <si>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</si>
  <si>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</si>
  <si>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</si>
  <si>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</si>
  <si>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</si>
  <si>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</si>
  <si>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</si>
  <si>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</si>
  <si>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</si>
  <si>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</si>
  <si>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</si>
  <si>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</si>
  <si>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</si>
  <si>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</si>
  <si>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</si>
  <si>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</si>
  <si>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</si>
  <si>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</si>
  <si>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</si>
  <si>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</si>
  <si>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</si>
  <si>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</si>
  <si>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</si>
  <si>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</si>
  <si>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</si>
  <si>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</si>
  <si>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</si>
  <si>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</si>
  <si>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</si>
  <si>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</si>
  <si>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</si>
  <si>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</si>
  <si>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</si>
  <si>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</si>
  <si>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</si>
  <si>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</si>
  <si>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</si>
  <si>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</si>
  <si>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</si>
  <si>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</si>
  <si>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</si>
  <si>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</si>
  <si>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</si>
  <si>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</si>
  <si>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</si>
  <si>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</si>
  <si>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</si>
  <si>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</si>
  <si>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</si>
  <si>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</si>
  <si>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</si>
  <si>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</si>
  <si>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</si>
  <si>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</si>
  <si>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</si>
  <si>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</si>
  <si>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</si>
  <si>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</si>
  <si>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</si>
  <si>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</si>
  <si>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</si>
  <si>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</si>
  <si>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</si>
  <si>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</si>
  <si>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</si>
  <si>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</si>
  <si>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</si>
  <si>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</si>
  <si>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</si>
  <si>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</si>
  <si>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</si>
  <si>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</si>
  <si>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</si>
  <si>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</si>
  <si>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</si>
  <si>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</si>
  <si>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</si>
  <si>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</si>
  <si>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</si>
  <si>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</si>
  <si>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</si>
  <si>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</si>
  <si>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</si>
  <si>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</si>
  <si>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</si>
  <si>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</si>
  <si>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</si>
  <si>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</si>
  <si>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</si>
  <si>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</si>
  <si>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</si>
  <si>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</si>
  <si>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</si>
  <si>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</si>
  <si>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</si>
  <si>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</si>
  <si>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</si>
  <si>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</si>
  <si>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</si>
  <si>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</si>
  <si>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</si>
  <si>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</si>
  <si>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</si>
  <si>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</si>
  <si>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</si>
  <si>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</si>
  <si>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</si>
  <si>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</si>
  <si>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</si>
  <si>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</si>
  <si>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</si>
  <si>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</si>
  <si>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</si>
  <si>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</si>
  <si>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</si>
  <si>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</si>
  <si>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</si>
  <si>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</si>
  <si>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</si>
  <si>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</si>
  <si>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</si>
  <si>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</si>
  <si>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</si>
  <si>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</si>
  <si>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</si>
  <si>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</si>
  <si>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</si>
  <si>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</si>
  <si>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</si>
  <si>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</si>
  <si>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</si>
  <si>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</si>
  <si>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</si>
  <si>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</si>
  <si>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</si>
  <si>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</si>
  <si>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</si>
  <si>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</si>
  <si>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</si>
  <si>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</si>
  <si>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</si>
  <si>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</si>
  <si>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</si>
  <si>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</si>
  <si>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</si>
  <si>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</si>
  <si>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</si>
  <si>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</si>
  <si>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</si>
  <si>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</si>
  <si>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</si>
  <si>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</si>
  <si>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</si>
  <si>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</si>
  <si>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</si>
  <si>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</si>
  <si>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</si>
  <si>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</si>
  <si>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</si>
  <si>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</si>
  <si>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</si>
  <si>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</si>
  <si>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</si>
  <si>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</si>
  <si>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</si>
  <si>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</si>
  <si>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</si>
  <si>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</si>
  <si>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</si>
  <si>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</si>
  <si>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</si>
  <si>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</si>
  <si>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</si>
  <si>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</si>
  <si>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</si>
  <si>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</si>
  <si>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</si>
  <si>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</si>
  <si>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</si>
  <si>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</si>
  <si>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</si>
  <si>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</si>
  <si>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</si>
  <si>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</si>
  <si>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</si>
  <si>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</si>
  <si>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</si>
  <si>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</si>
  <si>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</si>
  <si>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</si>
  <si>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</si>
  <si>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</si>
  <si>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</si>
  <si>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</si>
  <si>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</si>
  <si>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</si>
  <si>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</si>
  <si>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</si>
  <si>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</si>
  <si>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</si>
  <si>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</si>
  <si>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</si>
  <si>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</si>
  <si>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</si>
  <si>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</si>
  <si>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</si>
  <si>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</si>
  <si>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</si>
  <si>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</si>
  <si>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</si>
  <si>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</si>
  <si>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</si>
  <si>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</si>
  <si>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</si>
  <si>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</si>
  <si>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</si>
  <si>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</si>
  <si>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</si>
  <si>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</si>
  <si>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</si>
  <si>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</si>
  <si>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</si>
  <si>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</si>
  <si>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</si>
  <si>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</si>
  <si>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</si>
  <si>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</si>
  <si>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</si>
  <si>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</si>
  <si>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</si>
  <si>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</si>
  <si>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</si>
  <si>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</si>
  <si>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</si>
  <si>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</si>
  <si>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</si>
  <si>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</si>
  <si>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</si>
  <si>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</si>
  <si>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</si>
  <si>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</si>
  <si>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</si>
  <si>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</si>
  <si>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</si>
  <si>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</si>
  <si>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</si>
  <si>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</si>
  <si>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</si>
  <si>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</si>
  <si>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</si>
  <si>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</si>
  <si>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</si>
  <si>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</si>
  <si>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</si>
  <si>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</si>
  <si>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</si>
  <si>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</si>
  <si>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</si>
  <si>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</si>
  <si>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</si>
  <si>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</si>
  <si>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</si>
  <si>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</si>
  <si>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</si>
  <si>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</si>
  <si>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</si>
  <si>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</si>
  <si>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</si>
  <si>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</si>
  <si>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</si>
  <si>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</si>
  <si>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</si>
  <si>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</si>
  <si>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</si>
  <si>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</si>
  <si>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</si>
  <si>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</si>
  <si>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</si>
  <si>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</si>
  <si>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</si>
  <si>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</si>
  <si>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</si>
  <si>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</si>
  <si>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</si>
  <si>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</si>
  <si>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</si>
  <si>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</si>
  <si>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</si>
  <si>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</si>
  <si>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</si>
  <si>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</si>
  <si>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</si>
  <si>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</si>
  <si>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</si>
  <si>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</si>
  <si>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</si>
  <si>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</si>
  <si>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</si>
  <si>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</si>
  <si>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</si>
  <si>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</si>
  <si>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</si>
  <si>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</si>
  <si>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</si>
  <si>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</si>
  <si>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</si>
  <si>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</si>
  <si>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</si>
  <si>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</si>
  <si>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</si>
  <si>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</si>
  <si>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</si>
  <si>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</si>
  <si>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</si>
  <si>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</si>
  <si>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</si>
  <si>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</si>
  <si>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</si>
  <si>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</si>
  <si>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</si>
  <si>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</si>
  <si>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</si>
  <si>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</si>
  <si>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</si>
  <si>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</si>
  <si>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</si>
  <si>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</si>
  <si>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</si>
  <si>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</si>
  <si>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</si>
  <si>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</si>
  <si>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</si>
  <si>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</si>
  <si>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</si>
  <si>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</si>
  <si>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</si>
  <si>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</si>
  <si>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</si>
  <si>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</si>
  <si>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</si>
  <si>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</si>
  <si>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</si>
  <si>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</si>
  <si>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</si>
  <si>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</si>
  <si>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</si>
  <si>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</si>
  <si>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</si>
  <si>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</si>
  <si>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</si>
  <si>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</si>
  <si>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</si>
  <si>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</si>
  <si>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</si>
  <si>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</si>
  <si>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</si>
  <si>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</si>
  <si>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</si>
  <si>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</si>
  <si>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</si>
  <si>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</si>
  <si>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</si>
  <si>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</si>
  <si>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</si>
  <si>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</si>
  <si>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</si>
  <si>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</si>
  <si>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</si>
  <si>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</si>
  <si>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</si>
  <si>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</si>
  <si>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</si>
  <si>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</si>
  <si>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</si>
  <si>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</si>
  <si>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</si>
  <si>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</si>
  <si>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</si>
  <si>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</si>
  <si>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</si>
  <si>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</si>
  <si>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</si>
  <si>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</si>
  <si>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</si>
  <si>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</si>
  <si>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</si>
  <si>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</si>
  <si>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</si>
  <si>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</si>
  <si>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</si>
  <si>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</si>
  <si>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</si>
  <si>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</si>
  <si>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</si>
  <si>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</si>
  <si>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</si>
  <si>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</si>
  <si>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</si>
  <si>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</si>
  <si>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</si>
  <si>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</si>
  <si>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</si>
  <si>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</si>
  <si>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</si>
  <si>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</si>
  <si>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</si>
  <si>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</si>
  <si>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</si>
  <si>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</si>
  <si>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</si>
  <si>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</si>
  <si>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</si>
  <si>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</si>
  <si>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</si>
  <si>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</si>
  <si>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</si>
  <si>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</si>
  <si>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</si>
  <si>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</si>
  <si>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</si>
  <si>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</si>
  <si>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</si>
  <si>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</si>
  <si>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</si>
  <si>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</si>
  <si>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</si>
  <si>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</si>
  <si>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</si>
  <si>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</si>
  <si>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</si>
  <si>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</si>
  <si>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</si>
  <si>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</si>
  <si>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</si>
  <si>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</si>
  <si>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</si>
  <si>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</si>
  <si>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</si>
  <si>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</si>
  <si>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</si>
  <si>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</si>
  <si>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</si>
  <si>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</si>
  <si>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</si>
  <si>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</si>
  <si>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</si>
  <si>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</si>
  <si>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</si>
  <si>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</si>
  <si>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</si>
  <si>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</si>
  <si>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</si>
  <si>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</si>
  <si>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</si>
  <si>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</si>
  <si>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</si>
  <si>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</si>
  <si>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</si>
  <si>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</si>
  <si>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</si>
  <si>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</si>
  <si>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</si>
  <si>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</si>
  <si>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</si>
  <si>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</si>
  <si>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</si>
  <si>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</si>
  <si>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</si>
  <si>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</si>
  <si>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</si>
  <si>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</si>
  <si>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</si>
  <si>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</si>
  <si>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</si>
  <si>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</si>
  <si>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</si>
  <si>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</si>
  <si>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</si>
  <si>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</si>
  <si>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</si>
  <si>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</si>
  <si>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</si>
  <si>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</si>
  <si>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</si>
  <si>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</si>
  <si>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</si>
  <si>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</si>
  <si>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</si>
  <si>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</si>
  <si>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</si>
  <si>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</si>
  <si>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</si>
  <si>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</si>
  <si>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</si>
  <si>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</si>
  <si>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</si>
  <si>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</si>
  <si>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</si>
  <si>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</si>
  <si>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</si>
  <si>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</si>
  <si>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</si>
  <si>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</si>
  <si>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</si>
  <si>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</si>
  <si>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</si>
  <si>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</si>
  <si>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</si>
  <si>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</si>
  <si>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</si>
  <si>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</si>
  <si>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</si>
  <si>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</si>
  <si>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</si>
  <si>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</si>
  <si>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</si>
  <si>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</si>
  <si>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</si>
  <si>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</si>
  <si>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</si>
  <si>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</si>
  <si>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</si>
  <si>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</si>
  <si>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</si>
  <si>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</si>
  <si>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</si>
  <si>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</si>
  <si>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</si>
  <si>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</si>
  <si>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</si>
  <si>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</si>
  <si>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</si>
  <si>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</si>
  <si>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</si>
  <si>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</si>
  <si>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</si>
  <si>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</si>
  <si>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</si>
  <si>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</si>
  <si>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</si>
  <si>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</si>
  <si>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</si>
  <si>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</si>
  <si>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</si>
  <si>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</si>
  <si>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</si>
  <si>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</si>
  <si>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</si>
  <si>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</si>
  <si>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</si>
  <si>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</si>
  <si>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</si>
  <si>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</si>
  <si>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</si>
  <si>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</si>
  <si>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</si>
  <si>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</si>
  <si>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</si>
  <si>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</si>
  <si>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</si>
  <si>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</si>
  <si>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</si>
  <si>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</si>
  <si>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</si>
  <si>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</si>
  <si>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</si>
  <si>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</si>
  <si>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</si>
  <si>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</si>
  <si>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</si>
  <si>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</si>
  <si>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</si>
  <si>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</si>
  <si>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</si>
  <si>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</si>
  <si>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</si>
  <si>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</si>
  <si>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</si>
  <si>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</si>
  <si>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</si>
  <si>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</si>
  <si>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</si>
  <si>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</si>
  <si>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</si>
  <si>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</si>
  <si>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</si>
  <si>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</si>
  <si>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</si>
  <si>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</si>
  <si>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</si>
  <si>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</si>
  <si>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</si>
  <si>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</si>
  <si>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</si>
  <si>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</si>
  <si>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</si>
  <si>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</si>
  <si>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</si>
  <si>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</si>
  <si>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</si>
  <si>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</si>
  <si>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</si>
  <si>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</si>
  <si>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</si>
  <si>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</si>
  <si>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</si>
  <si>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</si>
  <si>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</si>
  <si>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</si>
  <si>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</si>
  <si>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</si>
  <si>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</si>
  <si>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</si>
  <si>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</si>
  <si>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</si>
  <si>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</si>
  <si>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</si>
  <si>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</si>
  <si>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</si>
  <si>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</si>
  <si>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</si>
  <si>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</si>
  <si>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</si>
  <si>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</si>
  <si>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</si>
  <si>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</si>
  <si>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</si>
  <si>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</si>
  <si>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</si>
  <si>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</si>
  <si>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</si>
  <si>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</si>
  <si>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</si>
  <si>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</si>
  <si>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</si>
  <si>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</si>
  <si>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</si>
  <si>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</si>
  <si>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</si>
  <si>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</si>
  <si>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</si>
  <si>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</si>
  <si>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</si>
  <si>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</si>
  <si>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</si>
  <si>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</si>
  <si>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</si>
  <si>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</si>
  <si>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</si>
  <si>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</si>
  <si>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</si>
  <si>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</si>
  <si>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</si>
  <si>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</si>
  <si>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</si>
  <si>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</si>
  <si>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</si>
  <si>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</si>
  <si>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</si>
  <si>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</si>
  <si>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</si>
  <si>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</si>
  <si>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</si>
  <si>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</si>
  <si>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</si>
  <si>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</si>
  <si>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</si>
  <si>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</si>
  <si>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</si>
  <si>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</si>
  <si>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</si>
  <si>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</si>
  <si>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</si>
  <si>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</si>
  <si>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</si>
  <si>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</si>
  <si>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</si>
  <si>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</si>
  <si>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</si>
  <si>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</si>
  <si>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</si>
  <si>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</si>
  <si>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</si>
  <si>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</si>
  <si>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</si>
  <si>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</si>
  <si>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</si>
  <si>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</si>
  <si>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</si>
  <si>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</si>
  <si>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</si>
  <si>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</si>
  <si>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</si>
  <si>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</si>
  <si>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</si>
  <si>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</si>
  <si>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</si>
  <si>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</si>
  <si>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</si>
  <si>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</si>
  <si>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</si>
  <si>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</si>
  <si>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</si>
  <si>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</si>
  <si>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</si>
  <si>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</si>
  <si>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</si>
  <si>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</si>
  <si>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</si>
  <si>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</si>
  <si>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</si>
  <si>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</si>
  <si>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</si>
  <si>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</si>
  <si>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</si>
  <si>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</si>
  <si>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</si>
  <si>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</si>
  <si>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</si>
  <si>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</si>
  <si>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</si>
  <si>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</si>
  <si>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</si>
  <si>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</si>
  <si>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</si>
  <si>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</si>
  <si>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</si>
  <si>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</si>
  <si>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</si>
  <si>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</si>
  <si>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</si>
  <si>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</si>
  <si>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</si>
  <si>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</si>
  <si>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</si>
  <si>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</si>
  <si>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</si>
  <si>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</si>
  <si>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</si>
  <si>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</si>
  <si>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</si>
  <si>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</si>
  <si>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</si>
  <si>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</si>
  <si>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</si>
  <si>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</si>
  <si>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</si>
  <si>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</si>
  <si>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</si>
  <si>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</si>
  <si>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</si>
  <si>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</si>
  <si>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</si>
  <si>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</si>
  <si>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</si>
  <si>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</si>
  <si>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</si>
  <si>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</si>
  <si>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</si>
  <si>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</si>
  <si>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</si>
  <si>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</si>
  <si>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</si>
  <si>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</si>
  <si>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</si>
  <si>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</si>
  <si>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</si>
  <si>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</si>
  <si>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</si>
  <si>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</si>
  <si>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</si>
  <si>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</si>
  <si>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</si>
  <si>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</si>
  <si>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</si>
  <si>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</si>
  <si>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</si>
  <si>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</si>
  <si>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</si>
  <si>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</si>
  <si>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</si>
  <si>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</si>
  <si>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</si>
  <si>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</si>
  <si>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</si>
  <si>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</si>
  <si>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</si>
  <si>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</si>
  <si>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</si>
  <si>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</si>
  <si>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</si>
  <si>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</si>
  <si>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</si>
  <si>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</si>
  <si>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</si>
  <si>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</si>
  <si>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</si>
  <si>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</si>
  <si>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</si>
  <si>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</si>
  <si>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</si>
  <si>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</si>
  <si>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</si>
  <si>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</si>
  <si>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</si>
  <si>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</si>
  <si>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</si>
  <si>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</si>
  <si>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</si>
  <si>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</si>
  <si>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</si>
  <si>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</si>
  <si>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</si>
  <si>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</si>
  <si>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</si>
  <si>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</si>
  <si>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</si>
  <si>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</si>
  <si>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</si>
  <si>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</si>
  <si>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</si>
  <si>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</si>
  <si>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</si>
  <si>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</si>
  <si>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</si>
  <si>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</si>
  <si>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</si>
  <si>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</si>
  <si>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</si>
  <si>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</si>
  <si>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</si>
  <si>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</si>
  <si>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</si>
  <si>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</si>
  <si>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</si>
  <si>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</si>
  <si>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</si>
  <si>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</si>
  <si>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</si>
  <si>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</si>
  <si>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</si>
  <si>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</si>
  <si>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</si>
  <si>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</si>
  <si>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</si>
  <si>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</si>
  <si>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</si>
  <si>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</si>
  <si>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</si>
  <si>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</si>
  <si>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</si>
  <si>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</si>
  <si>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</si>
  <si>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</si>
  <si>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</si>
  <si>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</si>
  <si>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</si>
  <si>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</si>
  <si>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</si>
  <si>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</si>
  <si>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</si>
  <si>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</si>
  <si>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</si>
  <si>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</si>
  <si>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</si>
  <si>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</si>
  <si>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</si>
  <si>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</si>
  <si>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</si>
  <si>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</si>
  <si>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</si>
  <si>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</si>
  <si>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</si>
  <si>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</si>
  <si>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</si>
  <si>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</si>
  <si>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</si>
  <si>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</si>
  <si>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</si>
  <si>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</si>
  <si>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</si>
  <si>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</si>
  <si>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</si>
  <si>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</si>
  <si>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</si>
  <si>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</si>
  <si>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</si>
  <si>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</si>
  <si>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</si>
  <si>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</si>
  <si>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</si>
  <si>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</si>
  <si>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</si>
  <si>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</si>
  <si>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</si>
  <si>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</si>
  <si>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</si>
  <si>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</si>
  <si>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</si>
  <si>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</si>
  <si>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</si>
  <si>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</si>
  <si>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</si>
  <si>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</si>
  <si>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</si>
  <si>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</si>
  <si>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</si>
  <si>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</si>
  <si>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</si>
  <si>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</si>
  <si>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</si>
  <si>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</si>
  <si>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</si>
  <si>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</si>
  <si>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</si>
  <si>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</si>
  <si>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</si>
  <si>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</si>
  <si>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</si>
  <si>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</si>
  <si>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</si>
  <si>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</si>
  <si>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</si>
  <si>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</si>
  <si>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</si>
  <si>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</si>
  <si>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</si>
  <si>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</si>
  <si>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</si>
  <si>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</si>
  <si>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</si>
  <si>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</si>
  <si>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</si>
  <si>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</si>
  <si>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</si>
  <si>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</si>
  <si>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</si>
  <si>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</si>
  <si>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</si>
  <si>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</si>
  <si>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</si>
  <si>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</si>
  <si>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</si>
  <si>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</si>
  <si>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</si>
  <si>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</si>
  <si>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</si>
  <si>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</si>
  <si>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</si>
  <si>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</si>
  <si>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</si>
  <si>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</si>
  <si>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</si>
  <si>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</si>
  <si>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</si>
  <si>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</si>
  <si>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</si>
  <si>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</si>
  <si>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</si>
  <si>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</si>
  <si>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</si>
  <si>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</si>
  <si>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</si>
  <si>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</si>
  <si>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</si>
  <si>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</si>
  <si>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</si>
  <si>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</si>
  <si>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</si>
  <si>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</si>
  <si>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</si>
  <si>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</si>
  <si>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</si>
  <si>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</si>
  <si>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</si>
  <si>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</si>
  <si>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</si>
  <si>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</si>
  <si>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</si>
  <si>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</si>
  <si>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</si>
  <si>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</si>
  <si>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</si>
  <si>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</si>
  <si>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</si>
  <si>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</si>
  <si>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</si>
  <si>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</si>
  <si>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</si>
  <si>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</si>
  <si>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</si>
  <si>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</si>
  <si>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</si>
  <si>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</si>
  <si>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</si>
  <si>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</si>
  <si>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</si>
  <si>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</si>
  <si>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</si>
  <si>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</si>
  <si>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</si>
  <si>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</si>
  <si>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</si>
  <si>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</si>
  <si>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</si>
  <si>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</si>
  <si>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</si>
  <si>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</si>
  <si>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</si>
  <si>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</si>
  <si>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</si>
  <si>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</si>
  <si>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</si>
  <si>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</si>
  <si>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</si>
  <si>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</si>
  <si>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</si>
  <si>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</si>
  <si>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</si>
  <si>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</si>
  <si>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</si>
  <si>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</si>
  <si>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</si>
  <si>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</si>
  <si>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</si>
  <si>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</si>
  <si>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</si>
  <si>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</si>
  <si>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</si>
  <si>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</si>
  <si>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</si>
  <si>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</si>
  <si>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</si>
  <si>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</si>
  <si>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</si>
  <si>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</si>
  <si>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</si>
  <si>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</si>
  <si>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</si>
  <si>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</si>
  <si>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</si>
  <si>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</si>
  <si>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</si>
  <si>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</si>
  <si>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</si>
  <si>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</si>
  <si>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</si>
  <si>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</si>
  <si>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</si>
  <si>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</si>
  <si>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</si>
  <si>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</si>
  <si>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</si>
  <si>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</si>
  <si>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</si>
  <si>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</si>
  <si>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</si>
  <si>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</si>
  <si>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</si>
  <si>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</si>
  <si>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</si>
  <si>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</si>
  <si>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</si>
  <si>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</si>
  <si>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</si>
  <si>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</si>
  <si>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</si>
  <si>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</si>
  <si>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</si>
  <si>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</si>
  <si>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</si>
  <si>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</si>
  <si>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</si>
  <si>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</si>
  <si>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</si>
  <si>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</si>
  <si>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</si>
  <si>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</si>
  <si>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</si>
  <si>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</si>
  <si>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</si>
  <si>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</si>
  <si>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</si>
  <si>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</si>
  <si>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</si>
  <si>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</si>
  <si>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</si>
  <si>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</si>
  <si>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</si>
  <si>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</si>
  <si>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</si>
  <si>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</si>
  <si>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</si>
  <si>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</si>
  <si>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</si>
  <si>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</si>
  <si>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</si>
  <si>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</si>
  <si>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</si>
  <si>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</si>
  <si>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</si>
  <si>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</si>
  <si>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</si>
  <si>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</si>
  <si>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</si>
  <si>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</si>
  <si>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</si>
  <si>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</si>
  <si>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</si>
  <si>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</si>
  <si>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</si>
  <si>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</si>
  <si>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</si>
  <si>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</si>
  <si>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</si>
  <si>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</si>
  <si>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</si>
  <si>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</si>
  <si>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</si>
  <si>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</si>
  <si>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</si>
  <si>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</si>
  <si>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</si>
  <si>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</si>
  <si>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</si>
  <si>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</si>
  <si>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</si>
  <si>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</si>
  <si>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</si>
  <si>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</si>
  <si>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</si>
  <si>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</si>
  <si>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</si>
  <si>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</si>
  <si>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</si>
  <si>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</si>
  <si>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</si>
  <si>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</si>
  <si>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</si>
  <si>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</si>
  <si>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</si>
  <si>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</si>
  <si>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</si>
  <si>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</si>
  <si>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</si>
  <si>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</si>
  <si>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</si>
  <si>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</si>
  <si>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</si>
  <si>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</si>
  <si>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</si>
  <si>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</si>
  <si>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</si>
  <si>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</si>
  <si>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</si>
  <si>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</si>
  <si>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</si>
  <si>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</si>
  <si>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</si>
  <si>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</si>
  <si>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</si>
  <si>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</si>
  <si>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</si>
  <si>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</si>
  <si>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</si>
  <si>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</si>
  <si>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</si>
  <si>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</si>
  <si>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</si>
  <si>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</si>
  <si>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</si>
  <si>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</si>
  <si>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</si>
  <si>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</si>
  <si>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</si>
  <si>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</si>
  <si>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</si>
  <si>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</si>
  <si>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</si>
  <si>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</si>
  <si>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</si>
  <si>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</si>
  <si>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</si>
  <si>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</si>
  <si>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</si>
  <si>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</si>
  <si>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</si>
  <si>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</si>
  <si>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</si>
  <si>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</si>
  <si>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</si>
  <si>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</si>
  <si>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</si>
  <si>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</si>
  <si>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</si>
  <si>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</si>
  <si>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</si>
  <si>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</si>
  <si>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</si>
  <si>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</si>
  <si>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</si>
  <si>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</si>
  <si>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</si>
  <si>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</si>
  <si>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</si>
  <si>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</si>
  <si>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</si>
  <si>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</si>
  <si>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</si>
  <si>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</si>
  <si>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</si>
  <si>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</si>
  <si>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</si>
  <si>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</si>
  <si>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</si>
  <si>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</si>
  <si>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</si>
  <si>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</si>
  <si>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</si>
  <si>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</si>
  <si>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</si>
  <si>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</si>
  <si>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</si>
  <si>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</si>
  <si>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</si>
  <si>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</si>
  <si>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</si>
  <si>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</si>
  <si>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</si>
  <si>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</si>
  <si>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</si>
  <si>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</si>
  <si>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</si>
  <si>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</si>
  <si>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</si>
  <si>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</si>
  <si>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</si>
  <si>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</si>
  <si>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</si>
  <si>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</si>
  <si>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</si>
  <si>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</si>
  <si>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</si>
  <si>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</si>
  <si>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</si>
  <si>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</si>
  <si>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</si>
  <si>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</si>
  <si>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</si>
  <si>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</si>
  <si>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</si>
  <si>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</si>
  <si>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</si>
  <si>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</si>
  <si>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</si>
  <si>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</si>
  <si>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</si>
  <si>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</si>
  <si>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</si>
  <si>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</si>
  <si>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</si>
  <si>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</si>
  <si>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</si>
  <si>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</si>
  <si>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</si>
  <si>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</si>
  <si>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</si>
  <si>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</si>
  <si>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</si>
  <si>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</si>
  <si>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</si>
  <si>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</si>
  <si>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</si>
  <si>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</si>
  <si>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</si>
  <si>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</si>
  <si>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</si>
  <si>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</si>
  <si>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</si>
  <si>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</si>
  <si>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</si>
  <si>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</si>
  <si>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</si>
  <si>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</si>
  <si>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</si>
  <si>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</si>
  <si>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</si>
  <si>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</si>
  <si>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</si>
  <si>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</si>
  <si>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</si>
  <si>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</si>
  <si>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</si>
  <si>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</si>
  <si>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</si>
  <si>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</si>
  <si>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</si>
  <si>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</si>
  <si>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</si>
  <si>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</si>
  <si>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</si>
  <si>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</si>
  <si>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</si>
  <si>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</si>
  <si>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</si>
  <si>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</si>
  <si>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</si>
  <si>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</si>
  <si>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</si>
  <si>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</si>
  <si>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</si>
  <si>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</si>
  <si>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</si>
  <si>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</si>
  <si>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</si>
  <si>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</si>
  <si>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</si>
  <si>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</si>
  <si>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</si>
  <si>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</si>
  <si>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</si>
  <si>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</si>
  <si>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</si>
  <si>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</si>
  <si>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</si>
  <si>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</si>
  <si>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</si>
  <si>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</si>
  <si>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</si>
  <si>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</si>
  <si>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</si>
  <si>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</si>
  <si>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</si>
  <si>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</si>
  <si>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</si>
  <si>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</si>
  <si>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</si>
  <si>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</si>
  <si>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</si>
  <si>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</si>
  <si>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</si>
  <si>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</si>
  <si>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</si>
  <si>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</si>
  <si>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</si>
  <si>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</si>
  <si>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</si>
  <si>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</si>
  <si>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</si>
  <si>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</si>
  <si>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</si>
  <si>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</si>
  <si>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</si>
  <si>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</si>
  <si>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</si>
  <si>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</si>
  <si>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</si>
  <si>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</si>
  <si>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</si>
  <si>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</si>
  <si>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</si>
  <si>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</si>
  <si>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</si>
  <si>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</si>
  <si>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</si>
  <si>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</si>
  <si>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</si>
  <si>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</si>
  <si>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</si>
  <si>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</si>
  <si>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</si>
  <si>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</si>
  <si>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</si>
  <si>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</si>
  <si>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</si>
  <si>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</si>
  <si>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</si>
  <si>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</si>
  <si>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</si>
  <si>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</si>
  <si>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</si>
  <si>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</si>
  <si>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</si>
  <si>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</si>
  <si>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</si>
  <si>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</si>
  <si>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</si>
  <si>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</si>
  <si>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</si>
  <si>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</si>
  <si>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</si>
  <si>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</si>
  <si>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</si>
  <si>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</si>
  <si>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</si>
  <si>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</si>
  <si>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</si>
  <si>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</si>
  <si>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</si>
  <si>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</si>
  <si>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</si>
  <si>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</si>
  <si>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</si>
  <si>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</si>
  <si>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</si>
  <si>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</si>
  <si>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</si>
  <si>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</si>
  <si>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</si>
  <si>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</si>
  <si>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</si>
  <si>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</si>
  <si>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</si>
  <si>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</si>
  <si>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</si>
  <si>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</si>
  <si>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</si>
  <si>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</si>
  <si>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</si>
  <si>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</si>
  <si>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</si>
  <si>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</si>
  <si>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</si>
  <si>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</si>
  <si>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</si>
  <si>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</si>
  <si>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</si>
  <si>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</si>
  <si>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</si>
  <si>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</si>
  <si>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</si>
  <si>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</si>
  <si>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</si>
  <si>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</si>
  <si>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</si>
  <si>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</si>
  <si>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</si>
  <si>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</si>
  <si>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</si>
  <si>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</si>
  <si>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</si>
  <si>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</si>
  <si>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</si>
  <si>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</si>
  <si>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</si>
  <si>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</si>
  <si>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</si>
  <si>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</si>
  <si>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</si>
  <si>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</si>
  <si>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</si>
  <si>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</si>
  <si>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</si>
  <si>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</si>
  <si>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</si>
  <si>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</si>
  <si>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</si>
  <si>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</si>
  <si>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</si>
  <si>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</si>
  <si>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</si>
  <si>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</si>
  <si>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</si>
  <si>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</si>
  <si>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</si>
  <si>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</si>
  <si>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</si>
  <si>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</si>
  <si>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</si>
  <si>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</si>
  <si>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</si>
  <si>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</si>
  <si>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</si>
  <si>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</si>
  <si>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</si>
  <si>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</si>
  <si>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</si>
  <si>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</si>
  <si>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</si>
  <si>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</si>
  <si>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</si>
  <si>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</si>
  <si>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</si>
  <si>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</si>
  <si>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</si>
  <si>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</si>
  <si>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</si>
  <si>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</si>
  <si>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</si>
  <si>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</si>
  <si>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</si>
  <si>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</si>
  <si>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</si>
  <si>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</si>
  <si>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</si>
  <si>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</si>
  <si>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</si>
  <si>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</si>
  <si>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</si>
  <si>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</si>
  <si>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</si>
  <si>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</si>
  <si>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</si>
  <si>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</si>
  <si>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</si>
  <si>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</si>
  <si>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</si>
  <si>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</si>
  <si>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</si>
  <si>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</si>
  <si>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</si>
  <si>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</si>
  <si>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</si>
  <si>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</si>
  <si>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</si>
  <si>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</si>
  <si>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</si>
  <si>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</si>
  <si>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</si>
  <si>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</si>
  <si>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</si>
  <si>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</si>
  <si>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</si>
  <si>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</si>
  <si>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</si>
  <si>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</si>
  <si>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</si>
  <si>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</si>
  <si>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</si>
  <si>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</si>
  <si>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</si>
  <si>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</si>
  <si>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</si>
  <si>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</si>
  <si>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</si>
  <si>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</si>
  <si>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</si>
  <si>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</si>
  <si>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</si>
  <si>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</si>
  <si>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</si>
  <si>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</si>
  <si>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</si>
  <si>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</si>
  <si>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</si>
  <si>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</si>
  <si>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</si>
  <si>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</si>
  <si>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</si>
  <si>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</si>
  <si>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</si>
  <si>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</si>
  <si>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</si>
  <si>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</si>
  <si>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</si>
  <si>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</si>
  <si>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</si>
  <si>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</si>
  <si>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</si>
  <si>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</si>
  <si>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</si>
  <si>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</si>
  <si>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</si>
  <si>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</si>
  <si>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</si>
  <si>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</si>
  <si>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</si>
  <si>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</si>
  <si>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</si>
  <si>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</si>
  <si>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</si>
  <si>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</si>
  <si>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</si>
  <si>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</si>
  <si>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</si>
  <si>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</si>
  <si>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</si>
  <si>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</si>
  <si>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</si>
  <si>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</si>
  <si>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</si>
  <si>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</si>
  <si>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</si>
  <si>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</si>
  <si>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</si>
  <si>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</si>
  <si>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</si>
  <si>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</si>
  <si>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</si>
  <si>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</si>
  <si>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</si>
  <si>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</si>
  <si>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</si>
  <si>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</si>
  <si>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</si>
  <si>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</si>
  <si>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</si>
  <si>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</si>
  <si>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</si>
  <si>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</si>
  <si>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</si>
  <si>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</si>
  <si>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</si>
  <si>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</si>
  <si>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</si>
  <si>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</si>
  <si>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</si>
  <si>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</si>
  <si>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</si>
  <si>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</si>
  <si>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</si>
  <si>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</si>
  <si>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</si>
  <si>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</si>
  <si>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</si>
  <si>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</si>
  <si>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</si>
  <si>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</si>
  <si>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</si>
  <si>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</si>
  <si>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</si>
  <si>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</si>
  <si>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</si>
  <si>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</si>
  <si>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</si>
  <si>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</si>
  <si>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</si>
  <si>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</si>
  <si>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</si>
  <si>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</si>
  <si>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</si>
  <si>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</si>
  <si>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</si>
  <si>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</si>
  <si>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</si>
  <si>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</si>
  <si>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</si>
  <si>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</si>
  <si>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</si>
  <si>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</si>
  <si>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</si>
  <si>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</si>
  <si>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</si>
  <si>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</si>
  <si>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</si>
  <si>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</si>
  <si>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</si>
  <si>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</si>
  <si>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</si>
  <si>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</si>
  <si>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</si>
  <si>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</si>
  <si>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</si>
  <si>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</si>
  <si>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</si>
  <si>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</si>
  <si>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</si>
  <si>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</si>
  <si>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</si>
  <si>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</si>
  <si>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</si>
  <si>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</si>
  <si>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</si>
  <si>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</si>
  <si>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</si>
  <si>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</si>
  <si>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</si>
  <si>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</si>
  <si>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</si>
  <si>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</si>
  <si>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</si>
  <si>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</si>
  <si>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</si>
  <si>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</si>
  <si>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</si>
  <si>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</si>
  <si>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</si>
  <si>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</si>
  <si>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</si>
  <si>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</si>
  <si>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</si>
  <si>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</si>
  <si>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</si>
  <si>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</si>
  <si>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</si>
  <si>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</si>
  <si>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</si>
  <si>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</si>
  <si>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</si>
  <si>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</si>
  <si>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</si>
  <si>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</si>
  <si>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</si>
  <si>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</si>
  <si>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</si>
  <si>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</si>
  <si>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</si>
  <si>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</si>
  <si>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</si>
  <si>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</si>
  <si>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</si>
  <si>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</si>
  <si>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</si>
  <si>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</si>
  <si>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</si>
  <si>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</si>
  <si>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</si>
  <si>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</si>
  <si>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</si>
  <si>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</si>
  <si>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</si>
  <si>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</si>
  <si>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</si>
  <si>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</si>
  <si>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</si>
  <si>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</si>
  <si>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</si>
  <si>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</si>
  <si>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</si>
  <si>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</si>
  <si>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</si>
  <si>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</si>
  <si>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</si>
  <si>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</si>
  <si>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</si>
  <si>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</si>
  <si>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</si>
  <si>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</si>
  <si>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</si>
  <si>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</si>
  <si>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</si>
  <si>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</si>
  <si>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</si>
  <si>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</si>
  <si>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</si>
  <si>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</si>
  <si>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</si>
  <si>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</si>
  <si>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</si>
  <si>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</si>
  <si>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</si>
  <si>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</si>
  <si>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</si>
  <si>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</si>
  <si>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</si>
  <si>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</si>
  <si>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</si>
  <si>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</si>
  <si>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</si>
  <si>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</si>
  <si>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</si>
  <si>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</si>
  <si>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</si>
  <si>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</si>
  <si>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</si>
  <si>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</si>
  <si>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</si>
  <si>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</si>
  <si>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</si>
  <si>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</si>
  <si>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</si>
  <si>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</si>
  <si>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</si>
  <si>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</si>
  <si>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</si>
  <si>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</si>
  <si>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</si>
  <si>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</si>
  <si>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</si>
  <si>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</si>
  <si>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</si>
  <si>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</si>
  <si>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</si>
  <si>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</si>
  <si>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</si>
  <si>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</si>
  <si>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</si>
  <si>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</si>
  <si>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</si>
  <si>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</si>
  <si>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</si>
  <si>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</si>
  <si>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</si>
  <si>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</si>
  <si>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</si>
  <si>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</si>
  <si>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</si>
  <si>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</si>
  <si>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</si>
  <si>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</si>
  <si>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</si>
  <si>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</si>
  <si>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</si>
  <si>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</si>
  <si>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</si>
  <si>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</si>
  <si>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</si>
  <si>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</si>
  <si>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</si>
  <si>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</si>
  <si>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</si>
  <si>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</si>
  <si>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</si>
  <si>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</si>
  <si>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</si>
  <si>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</si>
  <si>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</si>
  <si>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</si>
  <si>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</si>
  <si>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</si>
  <si>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</si>
  <si>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</si>
  <si>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</si>
  <si>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</si>
  <si>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</si>
  <si>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</si>
  <si>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</si>
  <si>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</si>
  <si>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</si>
  <si>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</si>
  <si>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</si>
  <si>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</si>
  <si>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</si>
  <si>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</si>
  <si>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</si>
  <si>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</si>
  <si>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</si>
  <si>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</si>
  <si>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</si>
  <si>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</si>
  <si>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</si>
  <si>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</si>
  <si>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</si>
  <si>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</si>
  <si>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</si>
  <si>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</si>
  <si>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</si>
  <si>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</si>
  <si>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</si>
  <si>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</si>
  <si>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</si>
  <si>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</si>
  <si>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</si>
  <si>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</si>
  <si>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</si>
  <si>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</si>
  <si>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</si>
  <si>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</si>
  <si>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</si>
  <si>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</si>
  <si>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</si>
  <si>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</si>
  <si>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</si>
  <si>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</si>
  <si>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</si>
  <si>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</si>
  <si>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</si>
  <si>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</si>
  <si>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</si>
  <si>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</si>
  <si>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</si>
  <si>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</si>
  <si>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</si>
  <si>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</si>
  <si>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</si>
  <si>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</si>
  <si>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</si>
  <si>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</si>
  <si>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</si>
  <si>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</si>
  <si>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</si>
  <si>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</si>
  <si>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</si>
  <si>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</si>
  <si>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</si>
  <si>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</si>
  <si>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</si>
  <si>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</si>
  <si>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</si>
  <si>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</si>
  <si>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</si>
  <si>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</si>
  <si>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</si>
  <si>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</si>
  <si>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</si>
  <si>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</si>
  <si>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</si>
  <si>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</si>
  <si>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</si>
  <si>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</si>
  <si>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</si>
  <si>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</si>
  <si>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</si>
  <si>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</si>
  <si>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</si>
  <si>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</si>
  <si>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</si>
  <si>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</si>
  <si>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</si>
  <si>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</si>
  <si>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</si>
  <si>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</si>
  <si>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</si>
  <si>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</si>
  <si>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</si>
  <si>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</si>
  <si>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</si>
  <si>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</si>
  <si>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</si>
  <si>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</si>
  <si>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</si>
  <si>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</si>
  <si>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</si>
  <si>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</si>
  <si>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</si>
  <si>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</si>
  <si>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</si>
  <si>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</si>
  <si>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</si>
  <si>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</si>
  <si>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</si>
  <si>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</si>
  <si>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</si>
  <si>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</si>
  <si>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</si>
  <si>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</si>
  <si>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</si>
  <si>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</si>
  <si>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</si>
  <si>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</si>
  <si>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</si>
  <si>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</si>
  <si>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</si>
  <si>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</si>
  <si>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</si>
  <si>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</si>
  <si>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</si>
  <si>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</si>
  <si>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</si>
  <si>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</si>
  <si>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</si>
  <si>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</si>
  <si>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</si>
  <si>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</si>
  <si>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</si>
  <si>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</si>
  <si>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</si>
  <si>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</si>
  <si>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</si>
  <si>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</si>
  <si>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</si>
  <si>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</si>
  <si>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</si>
  <si>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</si>
  <si>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</si>
  <si>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</si>
  <si>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</si>
  <si>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</si>
  <si>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</si>
  <si>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</si>
  <si>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</si>
  <si>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</si>
  <si>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</si>
  <si>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</si>
  <si>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</si>
  <si>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</si>
  <si>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</si>
  <si>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</si>
  <si>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</si>
  <si>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</si>
  <si>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</si>
  <si>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</si>
  <si>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</si>
  <si>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</si>
  <si>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</si>
  <si>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</si>
  <si>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</si>
  <si>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</si>
  <si>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</si>
  <si>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</si>
  <si>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</si>
  <si>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</si>
  <si>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</si>
  <si>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</si>
  <si>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</si>
  <si>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</si>
  <si>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</si>
  <si>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</si>
  <si>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</si>
  <si>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</si>
  <si>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</si>
  <si>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</si>
  <si>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</si>
  <si>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</si>
  <si>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</si>
  <si>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</si>
  <si>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</si>
  <si>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</si>
  <si>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</si>
  <si>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</si>
  <si>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</si>
  <si>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</si>
  <si>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</si>
  <si>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</si>
  <si>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</si>
  <si>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</si>
  <si>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</si>
  <si>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</si>
  <si>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</si>
  <si>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</si>
  <si>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</si>
  <si>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</si>
  <si>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</si>
  <si>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</si>
  <si>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</si>
  <si>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</si>
  <si>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</si>
  <si>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</si>
  <si>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</si>
  <si>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</si>
  <si>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</si>
  <si>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</si>
  <si>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</si>
  <si>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</si>
  <si>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</si>
  <si>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</si>
  <si>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</si>
  <si>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</si>
  <si>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</si>
  <si>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</si>
  <si>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</si>
  <si>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</si>
  <si>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</si>
  <si>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</si>
  <si>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</si>
  <si>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</si>
  <si>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</si>
  <si>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</si>
  <si>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</si>
  <si>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</si>
  <si>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</si>
  <si>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</si>
  <si>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</si>
  <si>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</si>
  <si>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</si>
  <si>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</si>
  <si>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</si>
  <si>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</si>
  <si>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</si>
  <si>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</si>
  <si>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</si>
  <si>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</si>
  <si>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</si>
  <si>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</si>
  <si>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</si>
  <si>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</si>
  <si>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</si>
  <si>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</si>
  <si>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</si>
  <si>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</si>
  <si>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</si>
  <si>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</si>
  <si>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</si>
  <si>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</si>
  <si>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</si>
  <si>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</si>
  <si>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</si>
  <si>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</si>
  <si>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</si>
  <si>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</si>
  <si>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</si>
  <si>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</si>
  <si>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</si>
  <si>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</si>
  <si>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</si>
  <si>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</si>
  <si>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</si>
  <si>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</si>
  <si>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</si>
  <si>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</si>
  <si>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</si>
  <si>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</si>
  <si>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</si>
  <si>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</si>
  <si>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</si>
  <si>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</si>
  <si>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</si>
  <si>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</si>
  <si>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</si>
  <si>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</si>
  <si>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</si>
  <si>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</si>
  <si>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</si>
  <si>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</si>
  <si>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</si>
  <si>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</si>
  <si>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</si>
  <si>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</si>
  <si>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</si>
  <si>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</si>
  <si>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</si>
  <si>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</si>
  <si>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</si>
  <si>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</si>
  <si>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</si>
  <si>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</si>
  <si>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</si>
  <si>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</si>
  <si>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</si>
  <si>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</si>
  <si>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</si>
  <si>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</si>
  <si>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</si>
  <si>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</si>
  <si>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</si>
  <si>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</si>
  <si>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</si>
  <si>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</si>
  <si>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</si>
  <si>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</si>
  <si>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</si>
  <si>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</si>
  <si>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</si>
  <si>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</si>
  <si>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</si>
  <si>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</si>
  <si>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</si>
  <si>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</si>
  <si>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</si>
  <si>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</si>
  <si>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</si>
  <si>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</si>
  <si>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</si>
  <si>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</si>
  <si>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</si>
  <si>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</si>
  <si>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</si>
  <si>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</si>
  <si>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</si>
  <si>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</si>
  <si>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</si>
  <si>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</si>
  <si>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</si>
  <si>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</si>
  <si>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</si>
  <si>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</si>
  <si>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</si>
  <si>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</si>
  <si>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</si>
  <si>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</si>
  <si>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</si>
  <si>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</si>
  <si>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</si>
  <si>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</si>
  <si>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</si>
  <si>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</si>
  <si>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</si>
  <si>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</si>
  <si>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</si>
  <si>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</si>
  <si>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</si>
  <si>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</si>
  <si>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</si>
  <si>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</si>
  <si>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</si>
  <si>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</si>
  <si>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</si>
  <si>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</si>
  <si>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</si>
  <si>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</si>
  <si>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</si>
  <si>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</si>
  <si>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</si>
  <si>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</si>
  <si>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</si>
  <si>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</si>
  <si>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</si>
  <si>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</si>
  <si>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</si>
  <si>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</si>
  <si>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</si>
  <si>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</si>
  <si>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</si>
  <si>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</si>
  <si>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</si>
  <si>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</si>
  <si>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</si>
  <si>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</si>
  <si>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</si>
  <si>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</si>
  <si>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</si>
  <si>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</si>
  <si>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</si>
  <si>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</si>
  <si>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</si>
  <si>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</si>
  <si>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</si>
  <si>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</si>
  <si>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</si>
  <si>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</si>
  <si>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</si>
  <si>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</si>
  <si>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</si>
  <si>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</si>
  <si>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</si>
  <si>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</si>
  <si>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</si>
  <si>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</si>
  <si>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</si>
  <si>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</si>
  <si>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</si>
  <si>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</si>
  <si>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</si>
  <si>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</si>
  <si>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</si>
  <si>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</si>
  <si>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</si>
  <si>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</si>
  <si>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</si>
  <si>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</si>
  <si>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</si>
  <si>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</si>
  <si>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</si>
  <si>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</si>
  <si>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</si>
  <si>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</si>
  <si>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</si>
  <si>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</si>
  <si>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</si>
  <si>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</si>
  <si>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</si>
  <si>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</si>
  <si>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</si>
  <si>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</si>
  <si>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</si>
  <si>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</si>
  <si>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</si>
  <si>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</si>
  <si>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</si>
  <si>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</si>
  <si>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</si>
  <si>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</si>
  <si>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</si>
  <si>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</si>
  <si>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</si>
  <si>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</si>
  <si>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</si>
  <si>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</si>
  <si>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</si>
  <si>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</si>
  <si>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</si>
  <si>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</si>
  <si>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</si>
  <si>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</si>
  <si>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</si>
  <si>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</si>
  <si>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</si>
  <si>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</si>
  <si>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</si>
  <si>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</si>
  <si>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</si>
  <si>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</si>
  <si>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</si>
  <si>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</si>
  <si>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</si>
  <si>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</si>
  <si>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</si>
  <si>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</si>
  <si>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</si>
  <si>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</si>
  <si>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</si>
  <si>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</si>
  <si>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</si>
  <si>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</si>
  <si>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</si>
  <si>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</si>
  <si>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</si>
  <si>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</si>
  <si>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</si>
  <si>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</si>
  <si>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</si>
  <si>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</si>
  <si>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</si>
  <si>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</si>
  <si>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</si>
  <si>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</si>
  <si>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</si>
  <si>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</si>
  <si>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</si>
  <si>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</si>
  <si>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</si>
  <si>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</si>
  <si>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</si>
  <si>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</si>
  <si>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</si>
  <si>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</si>
  <si>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</si>
  <si>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</si>
  <si>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</si>
  <si>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</si>
  <si>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</si>
  <si>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</si>
  <si>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</si>
  <si>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</si>
  <si>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</si>
  <si>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</si>
  <si>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</si>
  <si>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</si>
  <si>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</si>
  <si>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</si>
  <si>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</si>
  <si>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</si>
  <si>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</si>
  <si>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</si>
  <si>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</si>
  <si>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</si>
  <si>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</si>
  <si>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</si>
  <si>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</si>
  <si>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</si>
  <si>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</si>
  <si>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</si>
  <si>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</si>
  <si>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</si>
  <si>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</si>
  <si>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</si>
  <si>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</si>
  <si>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</si>
  <si>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</si>
  <si>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</si>
  <si>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</si>
  <si>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</si>
  <si>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</si>
  <si>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</si>
  <si>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</si>
  <si>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</si>
  <si>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</si>
  <si>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</si>
  <si>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</si>
  <si>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</si>
  <si>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</si>
  <si>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</si>
  <si>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</si>
  <si>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</si>
  <si>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</si>
  <si>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</si>
  <si>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</si>
  <si>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</si>
  <si>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</si>
  <si>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</si>
  <si>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</si>
  <si>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</si>
  <si>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</si>
  <si>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</si>
  <si>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</si>
  <si>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</si>
  <si>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</si>
  <si>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</si>
  <si>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</si>
  <si>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</si>
  <si>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</si>
  <si>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</si>
  <si>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</si>
  <si>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</si>
  <si>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</si>
  <si>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</si>
  <si>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</si>
  <si>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</si>
  <si>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</si>
  <si>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</si>
  <si>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</si>
  <si>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</si>
  <si>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</si>
  <si>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</si>
  <si>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</si>
  <si>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</si>
  <si>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</si>
  <si>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</si>
  <si>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</si>
  <si>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</si>
  <si>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</si>
  <si>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</si>
  <si>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</si>
  <si>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</si>
  <si>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</si>
  <si>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</si>
  <si>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</si>
  <si>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</si>
  <si>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</si>
  <si>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</si>
  <si>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</si>
  <si>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</si>
  <si>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</si>
  <si>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</si>
  <si>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</si>
  <si>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</si>
  <si>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</si>
  <si>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</si>
  <si>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</si>
  <si>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</si>
  <si>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</si>
  <si>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</si>
  <si>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</si>
  <si>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</si>
  <si>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</si>
  <si>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</si>
  <si>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</si>
  <si>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</si>
  <si>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</si>
  <si>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</si>
  <si>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</si>
  <si>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</si>
  <si>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</si>
  <si>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</si>
  <si>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</si>
  <si>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</si>
  <si>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</si>
  <si>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</si>
  <si>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</si>
  <si>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</si>
  <si>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</si>
  <si>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</si>
  <si>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</si>
  <si>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</si>
  <si>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</si>
  <si>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</si>
  <si>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</si>
  <si>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</si>
  <si>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</si>
  <si>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</si>
  <si>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</si>
  <si>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</si>
  <si>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</si>
  <si>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</si>
  <si>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</si>
  <si>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</si>
  <si>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</si>
  <si>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</si>
  <si>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</si>
  <si>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</si>
  <si>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</si>
  <si>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</si>
  <si>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</si>
  <si>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</si>
  <si>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</si>
  <si>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</si>
  <si>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</si>
  <si>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</si>
  <si>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</si>
  <si>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</si>
  <si>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</si>
  <si>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</si>
  <si>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</si>
  <si>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</si>
  <si>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</si>
  <si>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</si>
  <si>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</si>
  <si>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</si>
  <si>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</si>
  <si>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</si>
  <si>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</si>
  <si>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</si>
  <si>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</si>
  <si>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</si>
  <si>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</si>
  <si>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</si>
  <si>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</si>
  <si>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</si>
  <si>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</si>
  <si>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</si>
  <si>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</si>
  <si>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</si>
  <si>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</si>
  <si>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</si>
  <si>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</si>
  <si>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</si>
  <si>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</si>
  <si>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</si>
  <si>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</si>
  <si>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</si>
  <si>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</si>
  <si>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</si>
  <si>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</si>
  <si>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</si>
  <si>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</si>
  <si>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</si>
  <si>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</si>
  <si>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</si>
  <si>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</si>
  <si>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</si>
  <si>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</si>
  <si>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</si>
  <si>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</si>
  <si>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</si>
  <si>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</si>
  <si>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</si>
  <si>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</si>
  <si>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</si>
  <si>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</si>
  <si>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</si>
  <si>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</si>
  <si>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</si>
  <si>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</si>
  <si>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</si>
  <si>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</si>
  <si>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</si>
  <si>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</si>
  <si>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</si>
  <si>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</si>
  <si>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</si>
  <si>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</si>
  <si>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</si>
  <si>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</si>
  <si>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</si>
  <si>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</si>
  <si>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</si>
  <si>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</si>
  <si>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</si>
  <si>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</si>
  <si>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</si>
  <si>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</si>
  <si>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</si>
  <si>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</si>
  <si>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</si>
  <si>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</si>
  <si>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</si>
  <si>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</si>
  <si>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</si>
  <si>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</si>
  <si>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</si>
  <si>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</si>
  <si>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</si>
  <si>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</si>
  <si>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</si>
  <si>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</si>
  <si>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</si>
  <si>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</si>
  <si>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</si>
  <si>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</si>
  <si>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</si>
  <si>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</si>
  <si>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</si>
  <si>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</si>
  <si>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</si>
  <si>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</si>
  <si>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</si>
  <si>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</si>
  <si>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</si>
  <si>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</si>
  <si>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</si>
  <si>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</si>
  <si>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</si>
  <si>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</si>
  <si>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</si>
  <si>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</si>
  <si>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</si>
  <si>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</si>
  <si>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</si>
  <si>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</si>
  <si>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</si>
  <si>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</si>
  <si>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</si>
  <si>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</si>
  <si>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</si>
  <si>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</si>
  <si>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</si>
  <si>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</si>
  <si>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</si>
  <si>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</si>
  <si>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</si>
  <si>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</si>
  <si>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</si>
  <si>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</si>
  <si>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</si>
  <si>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</si>
  <si>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</si>
  <si>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</si>
  <si>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</si>
  <si>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</si>
  <si>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</si>
  <si>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</si>
  <si>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</si>
  <si>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</si>
  <si>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</si>
  <si>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</si>
  <si>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</si>
  <si>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</si>
  <si>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</si>
  <si>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</si>
  <si>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</si>
  <si>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</si>
  <si>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</si>
  <si>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</si>
  <si>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</si>
  <si>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</si>
  <si>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</si>
  <si>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</si>
  <si>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</si>
  <si>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</si>
  <si>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</si>
  <si>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</si>
  <si>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</si>
  <si>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</si>
  <si>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</si>
  <si>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</si>
  <si>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</si>
  <si>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</si>
  <si>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</si>
  <si>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</si>
  <si>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</si>
  <si>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</si>
  <si>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</si>
  <si>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</si>
  <si>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</si>
  <si>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</si>
  <si>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</si>
  <si>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</si>
  <si>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</si>
  <si>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</si>
  <si>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</si>
  <si>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</si>
  <si>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</si>
  <si>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</si>
  <si>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</si>
  <si>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</si>
  <si>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</si>
  <si>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</si>
  <si>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</si>
  <si>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</si>
  <si>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</si>
  <si>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</si>
  <si>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</si>
  <si>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</si>
  <si>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</si>
  <si>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</si>
  <si>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</si>
  <si>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</si>
  <si>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</si>
  <si>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</si>
  <si>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</si>
  <si>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</si>
  <si>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</si>
  <si>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</si>
  <si>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</si>
  <si>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</si>
  <si>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</si>
  <si>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</si>
  <si>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</si>
  <si>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</si>
  <si>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</si>
  <si>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</si>
  <si>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</si>
  <si>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</si>
  <si>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</si>
  <si>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</si>
  <si>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</si>
  <si>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</si>
  <si>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</si>
  <si>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</si>
  <si>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</si>
  <si>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</si>
  <si>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</si>
  <si>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</si>
  <si>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</si>
  <si>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</si>
  <si>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</si>
  <si>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</si>
  <si>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</si>
  <si>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</si>
  <si>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</si>
  <si>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</si>
  <si>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</si>
  <si>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</si>
  <si>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</si>
  <si>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</si>
  <si>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</si>
  <si>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</si>
  <si>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</si>
  <si>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</si>
  <si>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</si>
  <si>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</si>
  <si>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</si>
  <si>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</si>
  <si>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</si>
  <si>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</si>
  <si>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</si>
  <si>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</si>
  <si>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</si>
  <si>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</si>
  <si>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</si>
  <si>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</si>
  <si>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</si>
  <si>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</si>
  <si>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</si>
  <si>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</si>
  <si>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</si>
  <si>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</si>
  <si>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</si>
  <si>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</si>
  <si>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</si>
  <si>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</si>
  <si>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</si>
  <si>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</si>
  <si>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</si>
  <si>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</si>
  <si>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</si>
  <si>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</si>
  <si>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</si>
  <si>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</si>
  <si>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</si>
  <si>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</si>
  <si>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</si>
  <si>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</si>
  <si>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</si>
  <si>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</si>
  <si>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</si>
  <si>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</si>
  <si>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</si>
  <si>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</si>
  <si>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</si>
  <si>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</si>
  <si>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</si>
  <si>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</si>
  <si>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</si>
  <si>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</si>
  <si>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</si>
  <si>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</si>
  <si>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</si>
  <si>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</si>
  <si>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</si>
  <si>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</si>
  <si>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</si>
  <si>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</si>
  <si>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</si>
  <si>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</si>
  <si>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</si>
  <si>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</si>
  <si>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</si>
  <si>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</si>
  <si>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</si>
  <si>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</si>
  <si>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</si>
  <si>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</si>
  <si>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</si>
  <si>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</si>
  <si>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</si>
  <si>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</si>
  <si>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</si>
  <si>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</si>
  <si>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</si>
  <si>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</si>
  <si>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</si>
  <si>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</si>
  <si>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</si>
  <si>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</si>
  <si>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</si>
  <si>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</si>
  <si>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</si>
  <si>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</si>
  <si>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</si>
  <si>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</si>
  <si>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</si>
  <si>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</si>
  <si>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</si>
  <si>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</si>
  <si>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</si>
  <si>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</si>
  <si>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</si>
  <si>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</si>
  <si>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</si>
  <si>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</si>
  <si>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</si>
  <si>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</si>
  <si>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</si>
  <si>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</si>
  <si>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</si>
  <si>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</si>
  <si>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</si>
  <si>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</si>
  <si>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</si>
  <si>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</si>
  <si>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</si>
  <si>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</si>
  <si>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</si>
  <si>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</si>
  <si>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</si>
  <si>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</si>
  <si>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</si>
  <si>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</si>
  <si>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</si>
  <si>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</si>
  <si>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</si>
  <si>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</si>
  <si>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</si>
  <si>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</si>
  <si>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</si>
  <si>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</si>
  <si>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</si>
  <si>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</si>
  <si>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</si>
  <si>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</si>
  <si>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</si>
  <si>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</si>
  <si>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</si>
  <si>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</si>
  <si>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</si>
  <si>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</si>
  <si>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</si>
  <si>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</si>
  <si>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</si>
  <si>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</si>
  <si>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</si>
  <si>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</si>
  <si>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</si>
  <si>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</si>
  <si>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</si>
  <si>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</si>
  <si>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</si>
  <si>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</si>
  <si>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</si>
  <si>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</si>
  <si>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</si>
  <si>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</si>
  <si>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</si>
  <si>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</si>
  <si>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</si>
  <si>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</si>
  <si>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</si>
  <si>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</si>
  <si>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</si>
  <si>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</si>
  <si>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</si>
  <si>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</si>
  <si>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</si>
  <si>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</si>
  <si>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</si>
  <si>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</si>
  <si>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</si>
  <si>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</si>
  <si>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</si>
  <si>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</si>
  <si>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</si>
  <si>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</si>
  <si>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</si>
  <si>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</si>
  <si>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</si>
  <si>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</si>
  <si>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</si>
  <si>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</si>
  <si>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</si>
  <si>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</si>
  <si>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</si>
  <si>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</si>
  <si>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</si>
  <si>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</si>
  <si>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</si>
  <si>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</si>
  <si>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</si>
  <si>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</si>
  <si>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</si>
  <si>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</si>
  <si>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</si>
  <si>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</si>
  <si>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</si>
  <si>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</si>
  <si>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</si>
  <si>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</si>
  <si>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</si>
  <si>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</si>
  <si>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</si>
  <si>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</si>
  <si>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</si>
  <si>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</si>
  <si>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</si>
  <si>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</si>
  <si>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</si>
  <si>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</si>
  <si>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</si>
  <si>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</si>
  <si>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</si>
  <si>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</si>
  <si>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</si>
  <si>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</si>
  <si>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</si>
  <si>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</si>
  <si>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</si>
  <si>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</si>
  <si>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</si>
  <si>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</si>
  <si>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</si>
  <si>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</si>
  <si>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</si>
  <si>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</si>
  <si>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</si>
  <si>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</si>
  <si>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</si>
  <si>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</si>
  <si>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</si>
  <si>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</si>
  <si>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</si>
  <si>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</si>
  <si>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</si>
  <si>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</si>
  <si>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</si>
  <si>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</si>
  <si>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</si>
  <si>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</si>
  <si>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</si>
  <si>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</si>
  <si>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</si>
  <si>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</si>
  <si>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</si>
  <si>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</si>
  <si>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</si>
  <si>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</si>
  <si>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</si>
  <si>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</si>
  <si>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</si>
  <si>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</si>
  <si>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</si>
  <si>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</si>
  <si>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</si>
  <si>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</si>
  <si>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</si>
  <si>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</si>
  <si>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</si>
  <si>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</si>
  <si>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</si>
  <si>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</si>
  <si>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</si>
  <si>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</si>
  <si>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</si>
  <si>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</si>
  <si>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</si>
  <si>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</si>
  <si>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</si>
  <si>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</si>
  <si>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</si>
  <si>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</si>
  <si>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</si>
  <si>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</si>
  <si>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</si>
  <si>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</si>
  <si>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</si>
  <si>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</si>
  <si>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</si>
  <si>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</si>
  <si>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</si>
  <si>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</si>
  <si>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</si>
  <si>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</si>
  <si>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</si>
  <si>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</si>
  <si>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</si>
  <si>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</si>
  <si>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</si>
  <si>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</si>
  <si>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</si>
  <si>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</si>
  <si>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</si>
  <si>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</si>
  <si>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</si>
  <si>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</si>
  <si>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</si>
  <si>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</si>
  <si>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</si>
  <si>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</si>
  <si>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</si>
  <si>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</si>
  <si>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</si>
  <si>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</si>
  <si>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</si>
  <si>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</si>
  <si>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</si>
  <si>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</si>
  <si>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</si>
  <si>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</si>
  <si>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</si>
  <si>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</si>
  <si>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</si>
  <si>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</si>
  <si>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</si>
  <si>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</si>
  <si>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</si>
  <si>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</si>
  <si>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</si>
  <si>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</si>
  <si>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</si>
  <si>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</si>
  <si>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</si>
  <si>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</si>
  <si>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</si>
  <si>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</si>
  <si>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</si>
  <si>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</si>
  <si>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</si>
  <si>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</si>
  <si>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</si>
  <si>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</si>
  <si>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</si>
  <si>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</si>
  <si>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</si>
  <si>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</si>
  <si>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</si>
  <si>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</si>
  <si>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</si>
  <si>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</si>
  <si>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</si>
  <si>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</si>
  <si>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</si>
  <si>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</si>
  <si>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</si>
  <si>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</si>
  <si>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</si>
  <si>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</si>
  <si>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</si>
  <si>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</si>
  <si>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</si>
  <si>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</si>
  <si>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</si>
  <si>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</si>
  <si>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</si>
  <si>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</si>
  <si>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</si>
  <si>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</si>
  <si>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</si>
  <si>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</si>
  <si>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</si>
  <si>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</si>
  <si>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</si>
  <si>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</si>
  <si>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</si>
  <si>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</si>
  <si>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</si>
  <si>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</si>
  <si>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</si>
  <si>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</si>
  <si>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</si>
  <si>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</si>
  <si>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</si>
  <si>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</si>
  <si>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</si>
  <si>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</si>
  <si>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</si>
  <si>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</si>
  <si>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</si>
  <si>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</si>
  <si>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</si>
  <si>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</si>
  <si>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</si>
  <si>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</si>
  <si>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</si>
  <si>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</si>
  <si>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</si>
  <si>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</si>
  <si>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</si>
  <si>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</si>
  <si>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</si>
  <si>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</si>
  <si>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</si>
  <si>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</si>
  <si>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</si>
  <si>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</si>
  <si>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</si>
  <si>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</si>
  <si>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</si>
  <si>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</si>
  <si>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</si>
  <si>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</si>
  <si>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</si>
  <si>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</si>
  <si>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</si>
  <si>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</si>
  <si>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</si>
  <si>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</si>
  <si>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</si>
  <si>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</si>
  <si>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</si>
  <si>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</si>
  <si>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</si>
  <si>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</si>
  <si>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</si>
  <si>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</si>
  <si>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</si>
  <si>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</si>
  <si>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</si>
  <si>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</si>
  <si>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</si>
  <si>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</si>
  <si>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</si>
  <si>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</si>
  <si>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</si>
  <si>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</si>
  <si>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</si>
  <si>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</si>
  <si>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</si>
  <si>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</si>
  <si>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</si>
  <si>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</si>
  <si>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</si>
  <si>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</si>
  <si>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</si>
  <si>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</si>
  <si>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</si>
  <si>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</si>
  <si>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</si>
  <si>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</si>
  <si>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</si>
  <si>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</si>
  <si>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</si>
  <si>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</si>
  <si>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</si>
  <si>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</si>
  <si>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</si>
  <si>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</si>
  <si>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</si>
  <si>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</si>
  <si>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</si>
  <si>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</si>
  <si>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</si>
  <si>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</si>
  <si>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</si>
  <si>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</si>
  <si>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</si>
  <si>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</si>
  <si>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</si>
  <si>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</si>
  <si>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</si>
  <si>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</si>
  <si>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</si>
  <si>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</si>
  <si>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</si>
  <si>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</si>
  <si>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</si>
  <si>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</si>
  <si>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</si>
  <si>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</si>
  <si>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</si>
  <si>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</si>
  <si>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</si>
  <si>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</si>
  <si>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</si>
  <si>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</si>
  <si>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</si>
  <si>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</si>
  <si>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</si>
  <si>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</si>
  <si>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</si>
  <si>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</si>
  <si>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</si>
  <si>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</si>
  <si>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</si>
  <si>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</si>
  <si>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</si>
  <si>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</si>
  <si>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</si>
  <si>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</si>
  <si>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</si>
  <si>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</si>
  <si>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</si>
  <si>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</si>
  <si>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</si>
  <si>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</si>
  <si>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</si>
  <si>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</si>
  <si>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</si>
  <si>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</si>
  <si>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</si>
  <si>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</si>
  <si>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</si>
  <si>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</si>
  <si>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</si>
  <si>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</si>
  <si>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</si>
  <si>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</si>
  <si>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</si>
  <si>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</si>
  <si>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</si>
  <si>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</si>
  <si>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</si>
  <si>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</si>
  <si>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</si>
  <si>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</si>
  <si>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</si>
  <si>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</si>
  <si>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</si>
  <si>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</si>
  <si>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</si>
  <si>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</si>
  <si>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</si>
  <si>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</si>
  <si>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</si>
  <si>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</si>
  <si>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</si>
  <si>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</si>
  <si>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</si>
  <si>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</si>
  <si>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</si>
  <si>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</si>
  <si>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</si>
  <si>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</si>
  <si>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</si>
  <si>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</si>
  <si>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</si>
  <si>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</si>
  <si>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</si>
  <si>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</si>
  <si>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</si>
  <si>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</si>
  <si>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</si>
  <si>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</si>
  <si>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</si>
  <si>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</si>
  <si>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</si>
  <si>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</si>
  <si>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</si>
  <si>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</si>
  <si>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</si>
  <si>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</si>
  <si>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</si>
  <si>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</si>
  <si>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</si>
  <si>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</si>
  <si>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</si>
  <si>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</si>
  <si>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</si>
  <si>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</si>
  <si>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</si>
  <si>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</si>
  <si>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</si>
  <si>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</si>
  <si>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</si>
  <si>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</si>
  <si>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</si>
  <si>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</si>
  <si>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</si>
  <si>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</si>
  <si>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</si>
  <si>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</si>
  <si>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</si>
  <si>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</si>
  <si>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</si>
  <si>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</si>
  <si>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</si>
  <si>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</si>
  <si>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</si>
  <si>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</si>
  <si>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</si>
  <si>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</si>
  <si>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</si>
  <si>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</si>
  <si>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</si>
  <si>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</si>
  <si>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</si>
  <si>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</si>
  <si>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</si>
  <si>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</si>
  <si>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</si>
  <si>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</si>
  <si>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</si>
  <si>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</si>
  <si>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</si>
  <si>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</si>
  <si>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</si>
  <si>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</si>
  <si>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</si>
  <si>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</si>
  <si>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</si>
  <si>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</si>
  <si>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</si>
  <si>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</si>
  <si>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</si>
  <si>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</si>
  <si>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</si>
  <si>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</si>
  <si>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</si>
  <si>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</si>
  <si>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</si>
  <si>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</si>
  <si>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</si>
  <si>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</si>
  <si>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</si>
  <si>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</si>
  <si>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</si>
  <si>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</si>
  <si>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</si>
  <si>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</si>
  <si>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</si>
  <si>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</si>
  <si>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</si>
  <si>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</si>
  <si>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</si>
  <si>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</si>
  <si>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</si>
  <si>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</si>
  <si>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</si>
  <si>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</si>
  <si>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</si>
  <si>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</si>
  <si>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</si>
  <si>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</si>
  <si>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</si>
  <si>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</si>
  <si>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</si>
  <si>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</si>
  <si>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</si>
  <si>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</si>
  <si>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</si>
  <si>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</si>
  <si>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</si>
  <si>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</si>
  <si>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</si>
  <si>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</si>
  <si>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</si>
  <si>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</si>
  <si>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</si>
  <si>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</si>
  <si>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</si>
  <si>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</si>
  <si>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</si>
  <si>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</si>
  <si>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</si>
  <si>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</si>
  <si>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</si>
  <si>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</si>
  <si>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</si>
  <si>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</si>
  <si>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</si>
  <si>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</si>
  <si>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</si>
  <si>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</si>
  <si>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</si>
  <si>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</si>
  <si>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</si>
  <si>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</si>
  <si>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</si>
  <si>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</si>
  <si>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</si>
  <si>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</si>
  <si>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</si>
  <si>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</si>
  <si>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</si>
  <si>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</si>
  <si>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</si>
  <si>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</si>
  <si>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</si>
  <si>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</si>
  <si>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</si>
  <si>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</si>
  <si>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</si>
  <si>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</si>
  <si>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</si>
  <si>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</si>
  <si>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</si>
  <si>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</si>
  <si>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</si>
  <si>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</si>
  <si>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</si>
  <si>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</si>
  <si>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</si>
  <si>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</si>
  <si>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</si>
  <si>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</si>
  <si>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</si>
  <si>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</si>
  <si>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</si>
  <si>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</si>
  <si>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</si>
  <si>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</si>
  <si>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</si>
  <si>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</si>
  <si>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</si>
  <si>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</si>
  <si>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</si>
  <si>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</si>
  <si>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</si>
  <si>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</si>
  <si>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</si>
  <si>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</si>
  <si>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</si>
  <si>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</si>
  <si>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</si>
  <si>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</si>
  <si>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</si>
  <si>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</si>
  <si>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</si>
  <si>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</si>
  <si>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</si>
  <si>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</si>
  <si>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</si>
  <si>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</si>
  <si>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</si>
  <si>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</si>
  <si>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</si>
  <si>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</si>
  <si>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</si>
  <si>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</si>
  <si>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</si>
  <si>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</si>
  <si>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</si>
  <si>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</si>
  <si>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</si>
  <si>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</si>
  <si>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</si>
  <si>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</si>
  <si>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</si>
  <si>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</si>
  <si>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</si>
  <si>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</si>
  <si>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</si>
  <si>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</si>
  <si>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</si>
  <si>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</si>
  <si>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</si>
  <si>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</si>
  <si>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</si>
  <si>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</si>
  <si>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</si>
  <si>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</si>
  <si>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</si>
  <si>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</si>
  <si>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</si>
  <si>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</si>
  <si>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</si>
  <si>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</si>
  <si>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</si>
  <si>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</si>
  <si>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</si>
  <si>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</si>
  <si>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</si>
  <si>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</si>
  <si>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</si>
  <si>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</si>
  <si>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</si>
  <si>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</si>
  <si>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</si>
  <si>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</si>
  <si>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</si>
  <si>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</si>
  <si>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</si>
  <si>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</si>
  <si>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</si>
  <si>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</si>
  <si>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</si>
  <si>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</si>
  <si>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</si>
  <si>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</si>
  <si>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</si>
  <si>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</si>
  <si>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</si>
  <si>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</si>
  <si>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</si>
  <si>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</si>
  <si>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</si>
  <si>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</si>
  <si>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</si>
  <si>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</si>
  <si>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</si>
  <si>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</si>
  <si>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</si>
  <si>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</si>
  <si>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</si>
  <si>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</si>
  <si>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</si>
  <si>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</si>
  <si>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</si>
  <si>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</si>
  <si>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</si>
  <si>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</si>
  <si>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</si>
  <si>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</si>
  <si>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</si>
  <si>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</si>
  <si>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</si>
  <si>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</si>
  <si>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</si>
  <si>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</si>
  <si>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</si>
  <si>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</si>
  <si>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</si>
  <si>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</si>
  <si>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</si>
  <si>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</si>
  <si>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</si>
  <si>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</si>
  <si>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</si>
  <si>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</si>
  <si>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</si>
  <si>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</si>
  <si>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</si>
  <si>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</si>
  <si>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</si>
  <si>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</si>
  <si>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</si>
  <si>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</si>
  <si>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</si>
  <si>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</si>
  <si>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</si>
  <si>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</si>
  <si>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</si>
  <si>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</si>
  <si>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</si>
  <si>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</si>
  <si>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</si>
  <si>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</si>
  <si>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</si>
  <si>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</si>
  <si>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</si>
  <si>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</si>
  <si>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</si>
  <si>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</si>
  <si>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</si>
  <si>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</si>
  <si>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</si>
  <si>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</si>
  <si>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</si>
  <si>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</si>
  <si>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</si>
  <si>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</si>
  <si>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</si>
  <si>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</si>
  <si>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</si>
  <si>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</si>
  <si>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</si>
  <si>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</si>
  <si>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</si>
  <si>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</si>
  <si>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</si>
  <si>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</si>
  <si>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</si>
  <si>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</si>
  <si>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</si>
  <si>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</si>
  <si>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</si>
  <si>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</si>
  <si>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</si>
  <si>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</si>
  <si>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</si>
  <si>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</si>
  <si>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</si>
  <si>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</si>
  <si>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</si>
  <si>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</si>
  <si>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</si>
  <si>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</si>
  <si>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</si>
  <si>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</si>
  <si>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</si>
  <si>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</si>
  <si>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</si>
  <si>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</si>
  <si>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</si>
  <si>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</si>
  <si>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</si>
  <si>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</si>
  <si>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</si>
  <si>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</si>
  <si>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</si>
  <si>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</si>
  <si>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</si>
  <si>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</si>
  <si>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</si>
  <si>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</si>
  <si>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</si>
  <si>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</si>
  <si>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</si>
  <si>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</si>
  <si>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</si>
  <si>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</si>
  <si>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</si>
  <si>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</si>
  <si>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</si>
  <si>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</si>
  <si>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</si>
  <si>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</si>
  <si>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</si>
  <si>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</si>
  <si>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</si>
  <si>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</si>
  <si>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</si>
  <si>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</si>
  <si>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</si>
  <si>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</si>
  <si>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</si>
  <si>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</si>
  <si>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</si>
  <si>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</si>
  <si>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</si>
  <si>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</si>
  <si>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</si>
  <si>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</si>
  <si>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</si>
  <si>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</si>
  <si>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</si>
  <si>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</si>
  <si>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</si>
  <si>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</si>
  <si>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</si>
  <si>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</si>
  <si>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</si>
  <si>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</si>
  <si>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</si>
  <si>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</si>
  <si>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</si>
  <si>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</si>
  <si>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</si>
  <si>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</si>
  <si>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</si>
  <si>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</si>
  <si>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</si>
  <si>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</si>
  <si>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</si>
  <si>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</si>
  <si>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</si>
  <si>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</si>
  <si>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</si>
  <si>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</si>
  <si>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</si>
  <si>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</si>
  <si>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</si>
  <si>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</si>
  <si>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</si>
  <si>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</si>
  <si>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</si>
  <si>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</si>
  <si>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</si>
  <si>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</si>
  <si>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</si>
  <si>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</si>
  <si>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</si>
  <si>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</si>
  <si>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</si>
  <si>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</si>
  <si>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</si>
  <si>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</si>
  <si>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</si>
  <si>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</si>
  <si>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</si>
  <si>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</si>
  <si>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</si>
  <si>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</si>
  <si>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</si>
  <si>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</si>
  <si>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</si>
  <si>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</si>
  <si>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</si>
  <si>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</si>
  <si>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</si>
  <si>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</si>
  <si>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</si>
  <si>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</si>
  <si>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</si>
  <si>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</si>
  <si>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</si>
  <si>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</si>
  <si>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</si>
  <si>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</si>
  <si>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</si>
  <si>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</si>
  <si>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</si>
  <si>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</si>
  <si>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</si>
  <si>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</si>
  <si>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</si>
  <si>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</si>
  <si>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</si>
  <si>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</si>
  <si>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</si>
  <si>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</si>
  <si>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</si>
  <si>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</si>
  <si>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</si>
  <si>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</si>
  <si>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</si>
  <si>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</si>
  <si>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</si>
  <si>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</si>
  <si>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</si>
  <si>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</si>
  <si>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</si>
  <si>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</si>
  <si>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</si>
  <si>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</si>
  <si>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</si>
  <si>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</si>
  <si>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</si>
  <si>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</si>
  <si>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</si>
  <si>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</si>
  <si>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</si>
  <si>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</si>
  <si>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</si>
  <si>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</si>
  <si>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</si>
  <si>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</si>
  <si>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</si>
  <si>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</si>
  <si>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</si>
  <si>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</si>
  <si>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</si>
  <si>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</si>
  <si>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</si>
  <si>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</si>
  <si>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</si>
  <si>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</si>
  <si>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</si>
  <si>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</si>
  <si>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</si>
  <si>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</si>
  <si>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</si>
  <si>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</si>
  <si>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</si>
  <si>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</si>
  <si>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</si>
  <si>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</si>
  <si>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</si>
  <si>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</si>
  <si>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</si>
  <si>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</si>
  <si>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</si>
  <si>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</si>
  <si>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</si>
  <si>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</si>
  <si>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</si>
  <si>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</si>
  <si>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</si>
  <si>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</si>
  <si>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</si>
  <si>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</si>
  <si>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</si>
  <si>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</si>
  <si>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</si>
  <si>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</si>
  <si>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</si>
  <si>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</si>
  <si>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</si>
  <si>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</si>
  <si>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</si>
  <si>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</si>
  <si>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</si>
  <si>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</si>
  <si>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</si>
  <si>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</si>
  <si>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</si>
  <si>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</si>
  <si>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</si>
  <si>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</si>
  <si>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</si>
  <si>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</si>
  <si>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</si>
  <si>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</si>
  <si>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</si>
  <si>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</si>
  <si>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</si>
  <si>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</si>
  <si>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</si>
  <si>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</si>
  <si>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</si>
  <si>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</si>
  <si>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</si>
  <si>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</si>
  <si>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</si>
  <si>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</si>
  <si>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</si>
  <si>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</si>
  <si>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</si>
  <si>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</si>
  <si>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</si>
  <si>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</si>
  <si>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</si>
  <si>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</si>
  <si>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</si>
  <si>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</si>
  <si>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</si>
  <si>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</si>
  <si>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</si>
  <si>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</si>
  <si>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</si>
  <si>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</si>
  <si>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</si>
  <si>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</si>
  <si>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</si>
  <si>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</si>
  <si>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</si>
  <si>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</si>
  <si>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</si>
  <si>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</si>
  <si>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</si>
  <si>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</si>
  <si>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</si>
  <si>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</si>
  <si>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</si>
  <si>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</si>
  <si>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</si>
  <si>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</si>
  <si>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</si>
  <si>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</si>
  <si>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</si>
  <si>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</si>
  <si>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</si>
  <si>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</si>
  <si>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</si>
  <si>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</si>
  <si>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</si>
  <si>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</si>
  <si>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</si>
  <si>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</si>
  <si>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</si>
  <si>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</si>
  <si>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</si>
  <si>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</si>
  <si>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</si>
  <si>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</si>
  <si>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</si>
  <si>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</si>
  <si>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</si>
  <si>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</si>
  <si>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</si>
  <si>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</si>
  <si>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</si>
  <si>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</si>
  <si>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</si>
  <si>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</si>
  <si>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</si>
  <si>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</si>
  <si>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</si>
  <si>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</si>
  <si>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</si>
  <si>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</si>
  <si>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</si>
  <si>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</si>
  <si>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</si>
  <si>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</si>
  <si>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</si>
  <si>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</si>
  <si>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</si>
  <si>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</si>
  <si>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</si>
  <si>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</si>
  <si>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</si>
  <si>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</si>
  <si>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</si>
  <si>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</si>
  <si>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</si>
  <si>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</si>
  <si>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</si>
  <si>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</si>
  <si>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</si>
  <si>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</si>
  <si>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</si>
  <si>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</si>
  <si>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</si>
  <si>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</si>
  <si>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</si>
  <si>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</si>
  <si>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</si>
  <si>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</si>
  <si>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</si>
  <si>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</si>
  <si>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</si>
  <si>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</si>
  <si>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</si>
  <si>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</si>
  <si>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</si>
  <si>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</si>
  <si>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</si>
  <si>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</si>
  <si>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</si>
  <si>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</si>
  <si>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</si>
  <si>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</si>
  <si>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</si>
  <si>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</si>
  <si>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</si>
  <si>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</si>
  <si>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</si>
  <si>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</si>
  <si>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</si>
  <si>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</si>
  <si>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</si>
  <si>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</si>
  <si>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</si>
  <si>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</si>
  <si>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</si>
  <si>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</si>
  <si>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</si>
  <si>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</si>
  <si>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</si>
  <si>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</si>
  <si>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</si>
  <si>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</si>
  <si>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</si>
  <si>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</si>
  <si>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</si>
  <si>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</si>
  <si>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</si>
  <si>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</si>
  <si>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</si>
  <si>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</si>
  <si>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</si>
  <si>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</si>
  <si>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</si>
  <si>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</si>
  <si>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</si>
  <si>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</si>
  <si>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</si>
  <si>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</si>
  <si>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</si>
  <si>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</si>
  <si>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</si>
  <si>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</si>
  <si>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</si>
  <si>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</si>
  <si>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</si>
  <si>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</si>
  <si>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</si>
  <si>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</si>
  <si>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</si>
  <si>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</si>
  <si>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</si>
  <si>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</si>
  <si>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</si>
  <si>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</si>
  <si>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</si>
  <si>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</si>
  <si>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</si>
  <si>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</si>
  <si>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</si>
  <si>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</si>
  <si>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</si>
  <si>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</si>
  <si>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</si>
  <si>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</si>
  <si>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</si>
  <si>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</si>
  <si>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</si>
  <si>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</si>
  <si>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</si>
  <si>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</si>
  <si>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</si>
  <si>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</si>
  <si>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</si>
  <si>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</si>
  <si>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</si>
  <si>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</si>
  <si>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</si>
  <si>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</si>
  <si>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</si>
  <si>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</si>
  <si>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</si>
  <si>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</si>
  <si>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</si>
  <si>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</si>
  <si>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</si>
  <si>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</si>
  <si>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</si>
  <si>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</si>
  <si>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</si>
  <si>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</si>
  <si>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</si>
  <si>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</si>
  <si>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</si>
  <si>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</si>
  <si>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</si>
  <si>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</si>
  <si>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</si>
  <si>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</si>
  <si>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</si>
  <si>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</si>
  <si>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</si>
  <si>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</si>
  <si>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</si>
  <si>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</si>
  <si>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</si>
  <si>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</si>
  <si>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</si>
  <si>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</si>
  <si>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</si>
  <si>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</si>
  <si>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</si>
  <si>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</si>
  <si>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</si>
  <si>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</si>
  <si>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</si>
  <si>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</si>
  <si>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</si>
  <si>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</si>
  <si>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</si>
  <si>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</si>
  <si>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</si>
  <si>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</si>
  <si>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</si>
  <si>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</si>
  <si>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</si>
  <si>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</si>
  <si>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</si>
  <si>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</si>
  <si>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</si>
  <si>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</si>
  <si>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</si>
  <si>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</si>
  <si>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</si>
  <si>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</si>
  <si>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</si>
  <si>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</si>
  <si>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</si>
  <si>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</si>
  <si>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</si>
  <si>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</si>
  <si>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</si>
  <si>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</si>
  <si>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</si>
  <si>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</si>
  <si>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</si>
  <si>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</si>
  <si>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</si>
  <si>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</si>
  <si>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</si>
  <si>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</si>
  <si>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</si>
  <si>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</si>
  <si>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</si>
  <si>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</si>
  <si>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</si>
  <si>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</si>
  <si>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</si>
  <si>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</si>
  <si>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</si>
  <si>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</si>
  <si>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</si>
  <si>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</si>
  <si>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</si>
  <si>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</si>
  <si>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</si>
  <si>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</si>
  <si>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</si>
  <si>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</si>
  <si>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</si>
  <si>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</si>
  <si>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</si>
  <si>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</si>
  <si>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</si>
  <si>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</si>
  <si>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</si>
  <si>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</si>
  <si>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</si>
  <si>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</si>
  <si>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</si>
  <si>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</si>
  <si>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</si>
  <si>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</si>
  <si>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</si>
  <si>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</si>
  <si>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</si>
  <si>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</si>
  <si>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</si>
  <si>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</si>
  <si>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</si>
  <si>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</si>
  <si>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</si>
  <si>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</si>
  <si>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</si>
  <si>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</si>
  <si>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</si>
  <si>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</si>
  <si>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</si>
  <si>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</si>
  <si>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</si>
  <si>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</si>
  <si>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</si>
  <si>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</si>
  <si>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</si>
  <si>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</si>
  <si>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</si>
  <si>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</si>
  <si>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</si>
  <si>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</si>
  <si>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</si>
  <si>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</si>
  <si>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</si>
  <si>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</si>
  <si>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</si>
  <si>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</si>
  <si>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</si>
  <si>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</si>
  <si>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</si>
  <si>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</si>
  <si>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</si>
  <si>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</si>
  <si>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</si>
  <si>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</si>
  <si>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</si>
  <si>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</si>
  <si>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</si>
  <si>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</si>
  <si>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</si>
  <si>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</si>
  <si>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</si>
  <si>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</si>
  <si>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</si>
  <si>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</si>
  <si>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</si>
  <si>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</si>
  <si>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</si>
  <si>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</si>
  <si>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</si>
  <si>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</si>
  <si>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</si>
  <si>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</si>
  <si>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</si>
  <si>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</si>
  <si>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</si>
  <si>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</si>
  <si>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</si>
  <si>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</si>
  <si>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</si>
  <si>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</si>
  <si>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</si>
  <si>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</si>
  <si>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</si>
  <si>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</si>
  <si>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</si>
  <si>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</si>
  <si>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</si>
  <si>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</si>
  <si>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</si>
  <si>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</si>
  <si>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</si>
  <si>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</si>
  <si>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</si>
  <si>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</si>
  <si>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</si>
  <si>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</si>
  <si>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</si>
  <si>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</si>
  <si>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</si>
  <si>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</si>
  <si>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</si>
  <si>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</si>
  <si>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</si>
  <si>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</si>
  <si>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</si>
  <si>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</si>
  <si>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</si>
  <si>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</si>
  <si>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</si>
  <si>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</si>
  <si>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</si>
  <si>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</si>
  <si>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</si>
  <si>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</si>
  <si>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</si>
  <si>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</si>
  <si>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</si>
  <si>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</si>
  <si>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</si>
  <si>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</si>
  <si>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</si>
  <si>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</si>
  <si>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</si>
  <si>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</si>
  <si>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</si>
  <si>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</si>
  <si>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</si>
  <si>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</si>
  <si>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</si>
  <si>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</si>
  <si>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</si>
  <si>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</si>
  <si>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</si>
  <si>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</si>
  <si>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</si>
  <si>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</si>
  <si>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</si>
  <si>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</si>
  <si>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</si>
  <si>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</si>
  <si>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</si>
  <si>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</si>
  <si>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</si>
  <si>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</si>
  <si>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</si>
  <si>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</si>
  <si>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</si>
  <si>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</si>
  <si>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</si>
  <si>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</si>
  <si>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</si>
  <si>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</si>
  <si>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</si>
  <si>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</si>
  <si>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</si>
  <si>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</si>
  <si>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</si>
  <si>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</si>
  <si>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</si>
  <si>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</si>
  <si>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</si>
  <si>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</si>
  <si>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</si>
  <si>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</si>
  <si>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</si>
  <si>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</si>
  <si>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</si>
  <si>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</si>
  <si>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</si>
  <si>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</si>
  <si>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</si>
  <si>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</si>
  <si>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</si>
  <si>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</si>
  <si>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</si>
  <si>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</si>
  <si>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</si>
  <si>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</si>
  <si>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</si>
  <si>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</si>
  <si>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</si>
  <si>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</si>
  <si>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</si>
  <si>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</si>
  <si>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</si>
  <si>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</si>
  <si>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</si>
  <si>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</si>
  <si>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</si>
  <si>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</si>
  <si>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</si>
  <si>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</si>
  <si>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</si>
  <si>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</si>
  <si>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</si>
  <si>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</si>
  <si>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</si>
  <si>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</si>
  <si>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</si>
  <si>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</si>
  <si>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</si>
  <si>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</si>
  <si>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</si>
  <si>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</si>
  <si>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</si>
  <si>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</si>
  <si>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</si>
  <si>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</si>
  <si>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</si>
  <si>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</si>
  <si>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</si>
  <si>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</si>
  <si>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</si>
  <si>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</si>
  <si>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</si>
  <si>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</si>
  <si>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</si>
  <si>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</si>
  <si>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</si>
  <si>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</si>
  <si>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</si>
  <si>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</si>
  <si>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</si>
  <si>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</si>
  <si>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</si>
  <si>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</si>
  <si>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</si>
  <si>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</si>
  <si>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</si>
  <si>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</si>
  <si>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</si>
  <si>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</si>
  <si>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</si>
  <si>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</si>
  <si>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</si>
  <si>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</si>
  <si>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</si>
  <si>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</si>
  <si>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</si>
  <si>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</si>
  <si>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</si>
  <si>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</si>
  <si>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</si>
  <si>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</si>
  <si>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</si>
  <si>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</si>
  <si>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</si>
  <si>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</si>
  <si>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</si>
  <si>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</si>
  <si>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</si>
  <si>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</si>
  <si>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</si>
  <si>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</si>
  <si>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</si>
  <si>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</si>
  <si>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</si>
  <si>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</si>
  <si>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</si>
  <si>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</si>
  <si>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</si>
  <si>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</si>
  <si>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</si>
  <si>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</si>
  <si>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</si>
  <si>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</si>
  <si>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</si>
  <si>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</si>
  <si>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</si>
  <si>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</si>
  <si>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</si>
  <si>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</si>
  <si>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</si>
  <si>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</si>
  <si>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</si>
  <si>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</si>
  <si>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</si>
  <si>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</si>
  <si>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</si>
  <si>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</si>
  <si>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</si>
  <si>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</si>
  <si>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</si>
  <si>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</si>
  <si>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</si>
  <si>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</si>
  <si>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</si>
  <si>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</si>
  <si>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</si>
  <si>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</si>
  <si>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</si>
  <si>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</si>
  <si>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</si>
  <si>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</si>
  <si>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</si>
  <si>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</si>
  <si>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</si>
  <si>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</si>
  <si>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</si>
  <si>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</si>
  <si>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</si>
  <si>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</si>
  <si>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</si>
  <si>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</si>
  <si>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</si>
  <si>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</si>
  <si>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</si>
  <si>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</si>
  <si>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</si>
  <si>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</si>
  <si>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</si>
  <si>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</si>
  <si>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</si>
  <si>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</si>
  <si>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</si>
  <si>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</si>
  <si>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</si>
  <si>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</si>
  <si>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</si>
  <si>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</si>
  <si>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</si>
  <si>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</si>
  <si>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</si>
  <si>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</si>
  <si>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</si>
  <si>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</si>
  <si>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</si>
  <si>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</si>
  <si>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</si>
  <si>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</si>
  <si>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</si>
  <si>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</si>
  <si>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</si>
  <si>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</si>
  <si>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</si>
  <si>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</si>
  <si>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</si>
  <si>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</si>
  <si>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</si>
  <si>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</si>
  <si>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</si>
  <si>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</si>
  <si>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</si>
  <si>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</si>
  <si>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</si>
  <si>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</si>
  <si>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</si>
  <si>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</si>
  <si>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</si>
  <si>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</si>
  <si>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</si>
  <si>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</si>
  <si>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</si>
  <si>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</si>
  <si>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</si>
  <si>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</si>
  <si>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</si>
  <si>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</si>
  <si>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</si>
  <si>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</si>
  <si>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</si>
  <si>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</si>
  <si>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</si>
  <si>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</si>
  <si>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</si>
  <si>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</si>
  <si>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</si>
  <si>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</si>
  <si>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</si>
  <si>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</si>
  <si>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</si>
  <si>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</si>
  <si>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</si>
  <si>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</si>
  <si>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</si>
  <si>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</si>
  <si>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</si>
  <si>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</si>
  <si>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</si>
  <si>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</si>
  <si>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</si>
  <si>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</si>
  <si>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</si>
  <si>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</si>
  <si>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</si>
  <si>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</si>
  <si>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</si>
  <si>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</si>
  <si>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</si>
  <si>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</si>
  <si>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</si>
  <si>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</si>
  <si>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</si>
  <si>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</si>
  <si>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</si>
  <si>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</si>
  <si>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</si>
  <si>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</si>
  <si>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</si>
  <si>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</si>
  <si>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</si>
  <si>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</si>
  <si>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</si>
  <si>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</si>
  <si>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</si>
  <si>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</si>
  <si>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</si>
  <si>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</si>
  <si>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</si>
  <si>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</si>
  <si>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</si>
  <si>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</si>
  <si>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</si>
  <si>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</si>
  <si>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</si>
  <si>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</si>
  <si>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</si>
  <si>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</si>
  <si>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</si>
  <si>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</si>
  <si>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</si>
  <si>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</si>
  <si>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</si>
  <si>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</si>
  <si>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</si>
  <si>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</si>
  <si>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</si>
  <si>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</si>
  <si>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</si>
  <si>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</si>
  <si>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</si>
  <si>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</si>
  <si>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</si>
  <si>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</si>
  <si>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</si>
  <si>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</si>
  <si>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</si>
  <si>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</si>
  <si>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</si>
  <si>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</si>
  <si>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</si>
  <si>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</si>
  <si>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</si>
  <si>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</si>
  <si>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</si>
  <si>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</si>
  <si>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</si>
  <si>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</si>
  <si>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</si>
  <si>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</si>
  <si>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</si>
  <si>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</si>
  <si>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</si>
  <si>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</si>
  <si>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</si>
  <si>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</si>
  <si>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</si>
  <si>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</si>
  <si>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</si>
  <si>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</si>
  <si>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</si>
  <si>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</si>
  <si>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</si>
  <si>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</si>
  <si>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</si>
  <si>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</si>
  <si>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</si>
  <si>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</si>
  <si>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</si>
  <si>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</si>
  <si>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</si>
  <si>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</si>
  <si>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</si>
  <si>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</si>
  <si>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</si>
  <si>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</si>
  <si>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</si>
  <si>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</si>
  <si>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</si>
  <si>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</si>
  <si>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</si>
  <si>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</si>
  <si>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</si>
  <si>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</si>
  <si>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</si>
  <si>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</si>
  <si>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</si>
  <si>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</si>
  <si>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</si>
  <si>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</si>
  <si>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</si>
  <si>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</si>
  <si>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</si>
  <si>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</si>
  <si>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</si>
  <si>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</si>
  <si>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</si>
  <si>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</si>
  <si>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</si>
  <si>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</si>
  <si>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</si>
  <si>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</si>
  <si>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</si>
  <si>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</si>
  <si>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</si>
  <si>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</si>
  <si>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</si>
  <si>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</si>
  <si>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</si>
  <si>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</si>
  <si>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</si>
  <si>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</si>
  <si>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</si>
  <si>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</si>
  <si>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</si>
  <si>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</si>
  <si>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</si>
  <si>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</si>
  <si>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</si>
  <si>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</si>
  <si>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</si>
  <si>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</si>
  <si>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</si>
  <si>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</si>
  <si>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</si>
  <si>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</si>
  <si>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</si>
  <si>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</si>
  <si>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</si>
  <si>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</si>
  <si>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</si>
  <si>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</si>
  <si>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</si>
  <si>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</si>
  <si>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</si>
  <si>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</si>
  <si>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</si>
  <si>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</si>
  <si>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</si>
  <si>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</si>
  <si>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</si>
  <si>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</si>
  <si>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</si>
  <si>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</si>
  <si>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</si>
  <si>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</si>
  <si>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</si>
  <si>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</si>
  <si>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</si>
  <si>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</si>
  <si>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</si>
  <si>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</si>
  <si>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</si>
  <si>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</si>
  <si>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</si>
  <si>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</si>
  <si>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</si>
  <si>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</si>
  <si>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</si>
  <si>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</si>
  <si>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</si>
  <si>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</si>
  <si>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</si>
  <si>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</si>
  <si>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</si>
  <si>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</si>
  <si>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</si>
  <si>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</si>
  <si>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</si>
  <si>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</si>
  <si>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</si>
  <si>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</si>
  <si>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</si>
  <si>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</si>
  <si>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</si>
  <si>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</si>
  <si>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</si>
  <si>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</si>
  <si>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</si>
  <si>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</si>
  <si>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</si>
  <si>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</si>
  <si>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</si>
  <si>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</si>
  <si>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</si>
  <si>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</si>
  <si>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</si>
  <si>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</si>
  <si>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</si>
  <si>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</si>
  <si>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</si>
  <si>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</si>
  <si>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</si>
  <si>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</si>
  <si>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</si>
  <si>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</si>
  <si>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</si>
  <si>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</si>
  <si>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</si>
  <si>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</si>
  <si>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</si>
  <si>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</si>
  <si>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</si>
  <si>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</si>
  <si>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</si>
  <si>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</si>
  <si>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</si>
  <si>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</si>
  <si>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</si>
  <si>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</si>
  <si>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</si>
  <si>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</si>
  <si>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</si>
  <si>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</si>
  <si>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</si>
  <si>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</si>
  <si>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</si>
  <si>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</si>
  <si>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</si>
  <si>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</si>
  <si>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</si>
  <si>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</si>
  <si>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</si>
  <si>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</si>
  <si>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</si>
  <si>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</si>
  <si>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</si>
  <si>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</si>
  <si>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</si>
  <si>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</si>
  <si>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</si>
  <si>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</si>
  <si>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</si>
  <si>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</si>
  <si>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</si>
  <si>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</si>
  <si>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</si>
  <si>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</si>
  <si>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</si>
  <si>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</si>
  <si>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</si>
  <si>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</si>
  <si>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</si>
  <si>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</si>
  <si>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</si>
  <si>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</si>
  <si>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</si>
  <si>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</si>
  <si>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</si>
  <si>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</si>
  <si>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</si>
  <si>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</si>
  <si>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</si>
  <si>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</si>
  <si>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</si>
  <si>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</si>
  <si>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</si>
  <si>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</si>
  <si>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</si>
  <si>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</si>
  <si>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</si>
  <si>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</si>
  <si>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</si>
  <si>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</si>
  <si>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</si>
  <si>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</si>
  <si>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</si>
  <si>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</si>
  <si>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</si>
  <si>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</si>
  <si>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</si>
  <si>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</si>
  <si>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</si>
  <si>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</si>
  <si>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</si>
  <si>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</si>
  <si>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</si>
  <si>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</si>
  <si>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</si>
  <si>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</si>
  <si>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</si>
  <si>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</si>
  <si>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</si>
  <si>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</si>
  <si>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</si>
  <si>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</si>
  <si>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</si>
  <si>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</si>
  <si>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</si>
  <si>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</si>
  <si>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</si>
  <si>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</si>
  <si>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</si>
  <si>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</si>
  <si>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</si>
  <si>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</si>
  <si>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</si>
  <si>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</si>
  <si>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</si>
  <si>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</si>
  <si>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</si>
  <si>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</si>
  <si>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</si>
  <si>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</si>
  <si>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</si>
  <si>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</si>
  <si>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</si>
  <si>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</si>
  <si>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</si>
  <si>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</si>
  <si>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</si>
  <si>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</si>
  <si>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</si>
  <si>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</si>
  <si>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</si>
  <si>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</si>
  <si>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</si>
  <si>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</si>
  <si>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</si>
  <si>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</si>
  <si>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</si>
  <si>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</si>
  <si>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</si>
  <si>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</si>
  <si>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</si>
  <si>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</si>
  <si>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</si>
  <si>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</si>
  <si>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</si>
  <si>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</si>
  <si>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</si>
  <si>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</si>
  <si>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</si>
  <si>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</si>
  <si>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</si>
  <si>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</si>
  <si>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</si>
  <si>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</si>
  <si>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</si>
  <si>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</si>
  <si>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</si>
  <si>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</si>
  <si>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</si>
  <si>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</si>
  <si>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</si>
  <si>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</si>
  <si>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</si>
  <si>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</si>
  <si>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</si>
  <si>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</si>
  <si>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</si>
  <si>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</si>
  <si>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</si>
  <si>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</si>
  <si>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</si>
  <si>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</si>
  <si>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</si>
  <si>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</si>
  <si>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</si>
  <si>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</si>
  <si>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</si>
  <si>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</si>
  <si>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</si>
  <si>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</si>
  <si>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</si>
  <si>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</si>
  <si>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</si>
  <si>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</si>
  <si>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</si>
  <si>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</si>
  <si>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</si>
  <si>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</si>
  <si>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</si>
  <si>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</si>
  <si>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</si>
  <si>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</si>
  <si>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</si>
  <si>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</si>
  <si>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</si>
  <si>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</si>
  <si>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</si>
  <si>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</si>
  <si>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</si>
  <si>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</si>
  <si>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</si>
  <si>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</si>
  <si>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</si>
  <si>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</si>
  <si>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</si>
  <si>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</si>
  <si>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</si>
  <si>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</si>
  <si>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</si>
  <si>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</si>
  <si>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</si>
  <si>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</si>
  <si>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</si>
  <si>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</si>
  <si>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</si>
  <si>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</si>
  <si>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</si>
  <si>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</si>
  <si>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</si>
  <si>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</si>
  <si>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</si>
  <si>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</si>
  <si>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</si>
  <si>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</si>
  <si>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</si>
  <si>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</si>
  <si>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</si>
  <si>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</si>
  <si>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</si>
  <si>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</si>
  <si>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</si>
  <si>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</si>
  <si>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</si>
  <si>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</si>
  <si>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</si>
  <si>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</si>
  <si>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</si>
  <si>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</si>
  <si>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</si>
  <si>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</si>
  <si>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</si>
  <si>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</si>
  <si>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</si>
  <si>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</si>
  <si>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</si>
  <si>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</si>
  <si>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</si>
  <si>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</si>
  <si>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</si>
  <si>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</si>
  <si>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</si>
  <si>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</si>
  <si>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</si>
  <si>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</si>
  <si>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</si>
  <si>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</si>
  <si>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</si>
  <si>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</si>
  <si>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</si>
  <si>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</si>
  <si>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</si>
  <si>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</si>
  <si>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</si>
  <si>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</si>
  <si>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</si>
  <si>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</si>
  <si>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</si>
  <si>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</si>
  <si>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</si>
  <si>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</si>
  <si>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</si>
  <si>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</si>
  <si>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</si>
  <si>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</si>
  <si>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</si>
  <si>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</si>
  <si>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</si>
  <si>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</si>
  <si>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</si>
  <si>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</si>
  <si>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</si>
  <si>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</si>
  <si>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</si>
  <si>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</si>
  <si>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</si>
  <si>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</si>
  <si>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</si>
  <si>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</si>
  <si>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</si>
  <si>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</si>
  <si>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</si>
  <si>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</si>
  <si>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</si>
  <si>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</si>
  <si>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</si>
  <si>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</si>
  <si>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</si>
  <si>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</si>
  <si>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</si>
  <si>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</si>
  <si>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</si>
  <si>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</si>
  <si>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</si>
  <si>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</si>
  <si>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</si>
  <si>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</si>
  <si>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</si>
  <si>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</si>
  <si>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</si>
  <si>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</si>
  <si>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</si>
  <si>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</si>
  <si>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</si>
  <si>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</si>
  <si>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</si>
  <si>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</si>
  <si>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</si>
  <si>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</si>
  <si>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</si>
  <si>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</si>
  <si>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</si>
  <si>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</si>
  <si>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</si>
  <si>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</si>
  <si>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</si>
  <si>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</si>
  <si>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</si>
  <si>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</si>
  <si>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</si>
  <si>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</si>
  <si>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</si>
  <si>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</si>
  <si>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</si>
  <si>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</si>
  <si>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</si>
  <si>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</si>
  <si>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</si>
  <si>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</si>
  <si>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</si>
  <si>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</si>
  <si>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</si>
  <si>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</si>
  <si>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</si>
  <si>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</si>
  <si>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</si>
  <si>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</si>
  <si>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</si>
  <si>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</si>
  <si>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</si>
  <si>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</si>
  <si>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</si>
  <si>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</si>
  <si>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</si>
  <si>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</si>
  <si>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</si>
  <si>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</si>
  <si>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</si>
  <si>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</si>
  <si>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</si>
  <si>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</si>
  <si>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</si>
  <si>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</si>
  <si>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</si>
  <si>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</si>
  <si>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</si>
  <si>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</si>
  <si>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</si>
  <si>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</si>
  <si>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</si>
  <si>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</si>
  <si>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</si>
  <si>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</si>
  <si>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</si>
  <si>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</si>
  <si>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</si>
  <si>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</si>
  <si>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</si>
  <si>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</si>
  <si>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</si>
  <si>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</si>
  <si>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</si>
  <si>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</si>
  <si>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</si>
  <si>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</si>
  <si>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</si>
  <si>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</si>
  <si>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</si>
  <si>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</si>
  <si>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</si>
  <si>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</si>
  <si>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</si>
  <si>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</si>
  <si>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</si>
  <si>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</si>
  <si>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</si>
  <si>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</si>
  <si>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</si>
  <si>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</si>
  <si>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</si>
  <si>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</si>
  <si>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</si>
  <si>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</si>
  <si>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</si>
  <si>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</si>
  <si>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</si>
  <si>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</si>
  <si>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</si>
  <si>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</si>
  <si>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</si>
  <si>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</si>
  <si>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</si>
  <si>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</si>
  <si>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</si>
  <si>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</si>
  <si>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</si>
  <si>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</si>
  <si>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</si>
  <si>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</si>
  <si>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</si>
  <si>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</si>
  <si>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</si>
  <si>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</si>
  <si>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</si>
  <si>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</si>
  <si>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</si>
  <si>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</si>
  <si>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</si>
  <si>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</si>
  <si>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</si>
  <si>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</si>
  <si>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</si>
  <si>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</si>
  <si>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</si>
  <si>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</si>
  <si>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</si>
  <si>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</si>
  <si>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</si>
  <si>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</si>
  <si>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</si>
  <si>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</si>
  <si>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</si>
  <si>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</si>
  <si>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</si>
  <si>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</si>
  <si>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</si>
  <si>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</si>
  <si>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</si>
  <si>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</si>
  <si>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</si>
  <si>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</si>
  <si>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</si>
  <si>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</si>
  <si>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</si>
  <si>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</si>
  <si>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</si>
  <si>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</si>
  <si>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</si>
  <si>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</si>
  <si>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</si>
  <si>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</si>
  <si>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</si>
  <si>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</si>
  <si>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</si>
  <si>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</si>
  <si>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</si>
  <si>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</si>
  <si>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</si>
  <si>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</si>
  <si>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</si>
  <si>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</si>
  <si>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</si>
  <si>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</si>
  <si>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</si>
  <si>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</si>
  <si>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</si>
  <si>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</si>
  <si>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</si>
  <si>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</si>
  <si>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</si>
  <si>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</si>
  <si>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</si>
  <si>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</si>
  <si>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</si>
  <si>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</si>
  <si>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</si>
  <si>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</si>
  <si>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</si>
  <si>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</si>
  <si>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</si>
  <si>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</si>
  <si>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</si>
  <si>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</si>
  <si>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</si>
  <si>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</si>
  <si>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</si>
  <si>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</si>
  <si>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</si>
  <si>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</si>
  <si>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</si>
  <si>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</si>
  <si>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</si>
  <si>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</si>
  <si>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</si>
  <si>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</si>
  <si>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</si>
  <si>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</si>
  <si>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</si>
  <si>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</si>
  <si>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</si>
  <si>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</si>
  <si>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</si>
  <si>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</si>
  <si>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</si>
  <si>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</si>
  <si>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</si>
  <si>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</si>
  <si>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</si>
  <si>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</si>
  <si>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</si>
  <si>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</si>
  <si>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</si>
  <si>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</si>
  <si>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</si>
  <si>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</si>
  <si>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</si>
  <si>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</si>
  <si>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</si>
  <si>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</si>
  <si>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</si>
  <si>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</si>
  <si>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</si>
  <si>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</si>
  <si>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</si>
  <si>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</si>
  <si>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</si>
  <si>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</si>
  <si>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</si>
  <si>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</si>
  <si>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</si>
  <si>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</si>
  <si>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</si>
  <si>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</si>
  <si>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</si>
  <si>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</si>
  <si>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</si>
  <si>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</si>
  <si>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</si>
  <si>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</si>
  <si>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</si>
  <si>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</si>
  <si>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</si>
  <si>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</si>
  <si>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</si>
  <si>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</si>
  <si>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</si>
  <si>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</si>
  <si>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</si>
  <si>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</si>
  <si>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</si>
  <si>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</si>
  <si>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</si>
  <si>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</si>
  <si>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</si>
  <si>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</si>
  <si>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</si>
  <si>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</si>
  <si>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</si>
  <si>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</si>
  <si>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</si>
  <si>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</si>
  <si>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</si>
  <si>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</si>
  <si>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</si>
  <si>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</si>
  <si>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</si>
  <si>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</si>
  <si>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</si>
  <si>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</si>
  <si>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</si>
  <si>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</si>
  <si>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</si>
  <si>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</si>
  <si>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</si>
  <si>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</si>
  <si>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</si>
  <si>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</si>
  <si>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</si>
  <si>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</si>
  <si>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</si>
  <si>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</si>
  <si>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</si>
  <si>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</si>
  <si>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</si>
  <si>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</si>
  <si>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</si>
  <si>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</si>
  <si>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</si>
  <si>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</si>
  <si>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</si>
  <si>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</si>
  <si>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</si>
  <si>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</si>
  <si>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</si>
  <si>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</si>
  <si>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</si>
  <si>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</si>
  <si>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</si>
  <si>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</si>
  <si>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</si>
  <si>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</si>
  <si>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</si>
  <si>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</si>
  <si>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</si>
  <si>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</si>
  <si>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</si>
  <si>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</si>
  <si>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</si>
  <si>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</si>
  <si>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</si>
  <si>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</si>
  <si>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</si>
  <si>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</si>
  <si>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</si>
  <si>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</si>
  <si>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</si>
  <si>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</si>
  <si>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</si>
  <si>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</si>
  <si>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</si>
  <si>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</si>
  <si>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</si>
  <si>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</si>
  <si>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</si>
  <si>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</si>
  <si>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</si>
  <si>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</si>
  <si>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</si>
  <si>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</si>
  <si>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</si>
  <si>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</si>
  <si>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</si>
  <si>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</si>
  <si>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</si>
  <si>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</si>
  <si>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</si>
  <si>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</si>
  <si>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</si>
  <si>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</si>
  <si>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</si>
  <si>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</si>
  <si>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</si>
  <si>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</si>
  <si>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</si>
  <si>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</si>
  <si>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</si>
  <si>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</si>
  <si>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</si>
  <si>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</si>
  <si>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</si>
  <si>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</si>
  <si>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</si>
  <si>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</si>
  <si>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</si>
  <si>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</si>
  <si>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</si>
  <si>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</si>
  <si>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</si>
  <si>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</si>
  <si>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</si>
  <si>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</si>
  <si>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</si>
  <si>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</si>
  <si>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</si>
  <si>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</si>
  <si>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</si>
  <si>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</si>
  <si>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</si>
  <si>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</si>
  <si>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</si>
  <si>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</si>
  <si>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</si>
  <si>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</si>
  <si>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</si>
  <si>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</si>
  <si>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</si>
  <si>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</si>
  <si>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</si>
  <si>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</si>
  <si>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</si>
  <si>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</si>
  <si>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</si>
  <si>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</si>
  <si>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</si>
  <si>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</si>
  <si>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</si>
  <si>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</si>
  <si>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</si>
  <si>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</si>
  <si>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</si>
  <si>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</si>
  <si>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</si>
  <si>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</si>
  <si>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</si>
  <si>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</si>
  <si>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</si>
  <si>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</si>
  <si>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</si>
  <si>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</si>
  <si>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</si>
  <si>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</si>
  <si>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</si>
  <si>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</si>
  <si>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</si>
  <si>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</si>
  <si>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</si>
  <si>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</si>
  <si>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</si>
  <si>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</si>
  <si>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</si>
  <si>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</si>
  <si>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</si>
  <si>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</si>
  <si>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</si>
  <si>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</si>
  <si>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</si>
  <si>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</si>
  <si>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</si>
  <si>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</si>
  <si>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</si>
  <si>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</si>
  <si>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</si>
  <si>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</si>
  <si>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</si>
  <si>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</si>
  <si>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</si>
  <si>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</si>
  <si>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</si>
  <si>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</si>
  <si>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</si>
  <si>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</si>
  <si>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</si>
  <si>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</si>
  <si>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</si>
  <si>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</si>
  <si>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</si>
  <si>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</si>
  <si>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</si>
  <si>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</si>
  <si>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</si>
  <si>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</si>
  <si>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</si>
  <si>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</si>
  <si>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</si>
  <si>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</si>
  <si>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</si>
  <si>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</si>
  <si>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</si>
  <si>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</si>
  <si>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</si>
  <si>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</si>
  <si>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</si>
  <si>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</si>
  <si>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</si>
  <si>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</si>
  <si>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</si>
  <si>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</si>
  <si>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</si>
  <si>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</si>
  <si>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</si>
  <si>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</si>
  <si>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</si>
  <si>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</si>
  <si>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</si>
  <si>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</si>
  <si>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</si>
  <si>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</si>
  <si>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</si>
  <si>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</si>
  <si>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</si>
  <si>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</si>
  <si>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</si>
  <si>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</si>
  <si>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</si>
  <si>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</si>
  <si>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</si>
  <si>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</si>
  <si>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</si>
  <si>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</si>
  <si>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</si>
  <si>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</si>
  <si>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</si>
  <si>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</si>
  <si>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</si>
  <si>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</si>
  <si>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</si>
  <si>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</si>
  <si>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</si>
  <si>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</si>
  <si>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</si>
  <si>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</si>
  <si>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</si>
  <si>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</si>
  <si>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</si>
  <si>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</si>
  <si>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</si>
  <si>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</si>
  <si>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</si>
  <si>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</si>
  <si>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</si>
  <si>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</si>
  <si>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</si>
  <si>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</si>
  <si>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</si>
  <si>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</si>
  <si>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</si>
  <si>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</si>
  <si>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</si>
  <si>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</si>
  <si>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</si>
  <si>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</si>
  <si>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</si>
  <si>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</si>
  <si>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</si>
  <si>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</si>
  <si>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</si>
  <si>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</si>
  <si>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</si>
  <si>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</si>
  <si>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</si>
  <si>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</si>
  <si>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</si>
  <si>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</si>
  <si>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</si>
  <si>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</si>
  <si>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</si>
  <si>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</si>
  <si>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</si>
  <si>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</si>
  <si>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</si>
  <si>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</si>
  <si>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</si>
  <si>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</si>
  <si>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</si>
  <si>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</si>
  <si>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</si>
  <si>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</si>
  <si>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</si>
  <si>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</si>
  <si>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</si>
  <si>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</si>
  <si>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</si>
  <si>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</si>
  <si>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</si>
  <si>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</si>
  <si>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</si>
  <si>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</si>
  <si>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</si>
  <si>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</si>
  <si>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</si>
  <si>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</si>
  <si>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</si>
  <si>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</si>
  <si>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</si>
  <si>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</si>
  <si>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</si>
  <si>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</si>
  <si>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</si>
  <si>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</si>
  <si>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</si>
  <si>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</si>
  <si>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</si>
  <si>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</si>
  <si>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</si>
  <si>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</si>
  <si>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</si>
  <si>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</si>
  <si>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</si>
  <si>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</si>
  <si>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</si>
  <si>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</si>
  <si>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</si>
  <si>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</si>
  <si>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</si>
  <si>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</si>
  <si>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</si>
  <si>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</si>
  <si>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</si>
  <si>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</si>
  <si>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</si>
  <si>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</si>
  <si>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</si>
  <si>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</si>
  <si>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</si>
  <si>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</si>
  <si>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</si>
  <si>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</si>
  <si>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</si>
  <si>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</si>
  <si>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</si>
  <si>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</si>
  <si>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</si>
  <si>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</si>
  <si>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</si>
  <si>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</si>
  <si>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</si>
  <si>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</si>
  <si>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</si>
  <si>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</si>
  <si>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</si>
  <si>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</si>
  <si>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</si>
  <si>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</si>
  <si>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</si>
  <si>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</si>
  <si>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</si>
  <si>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</si>
  <si>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</si>
  <si>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</si>
  <si>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</si>
  <si>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</si>
  <si>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</si>
  <si>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</si>
  <si>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</si>
  <si>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</si>
  <si>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</si>
  <si>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</si>
  <si>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</si>
  <si>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</si>
  <si>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</si>
  <si>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</si>
  <si>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</si>
  <si>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</si>
  <si>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</si>
  <si>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</si>
  <si>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</si>
  <si>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</si>
  <si>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</si>
  <si>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</si>
  <si>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</si>
  <si>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</si>
  <si>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</si>
  <si>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</si>
  <si>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</si>
  <si>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</si>
  <si>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</si>
  <si>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</si>
  <si>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</si>
  <si>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</si>
  <si>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</si>
  <si>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</si>
  <si>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</si>
  <si>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</si>
  <si>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</si>
  <si>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</si>
  <si>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</si>
  <si>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</si>
  <si>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</si>
  <si>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</si>
  <si>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</si>
  <si>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</si>
  <si>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</si>
  <si>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</si>
  <si>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</si>
  <si>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</si>
  <si>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</si>
  <si>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</si>
  <si>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</si>
  <si>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</si>
  <si>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</si>
  <si>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</si>
  <si>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</si>
  <si>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</si>
  <si>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</si>
  <si>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</si>
  <si>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</si>
  <si>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</si>
  <si>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</si>
  <si>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</si>
  <si>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</si>
  <si>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</si>
  <si>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</si>
  <si>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</si>
  <si>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</si>
  <si>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</si>
  <si>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</si>
  <si>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</si>
  <si>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</si>
  <si>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</si>
  <si>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</si>
  <si>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</si>
  <si>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</si>
  <si>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</si>
  <si>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</si>
  <si>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</si>
  <si>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</si>
  <si>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</si>
  <si>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</si>
  <si>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</si>
  <si>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</si>
  <si>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</si>
  <si>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</si>
  <si>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</si>
  <si>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</si>
  <si>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</si>
  <si>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</si>
  <si>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</si>
  <si>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</si>
  <si>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</si>
  <si>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</si>
  <si>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</si>
  <si>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</si>
  <si>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</si>
  <si>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</si>
  <si>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</si>
  <si>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</si>
  <si>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</si>
  <si>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</si>
  <si>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</si>
  <si>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</si>
  <si>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</si>
  <si>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</si>
  <si>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</si>
  <si>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</si>
  <si>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</si>
  <si>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</si>
  <si>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</si>
  <si>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</si>
  <si>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</si>
  <si>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</si>
  <si>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</si>
  <si>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</si>
  <si>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</si>
  <si>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</si>
  <si>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</si>
  <si>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</si>
  <si>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</si>
  <si>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</si>
  <si>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</si>
  <si>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</si>
  <si>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</si>
  <si>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</si>
  <si>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</si>
  <si>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</si>
  <si>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</si>
  <si>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</si>
  <si>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</si>
  <si>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</si>
  <si>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</si>
  <si>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</si>
  <si>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</si>
  <si>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</si>
  <si>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</si>
  <si>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</si>
  <si>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</si>
  <si>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</si>
  <si>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</si>
  <si>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</si>
  <si>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</si>
  <si>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</si>
  <si>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</si>
  <si>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</si>
  <si>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</si>
  <si>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</si>
  <si>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</si>
  <si>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</si>
  <si>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</si>
  <si>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</si>
  <si>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</si>
  <si>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</si>
  <si>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</si>
  <si>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</si>
  <si>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</si>
  <si>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</si>
  <si>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</si>
  <si>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</si>
  <si>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</si>
  <si>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</si>
  <si>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</si>
  <si>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</si>
  <si>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</si>
  <si>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</si>
  <si>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</si>
  <si>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</si>
  <si>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</si>
  <si>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</si>
  <si>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</si>
  <si>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</si>
  <si>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</si>
  <si>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</si>
  <si>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</si>
  <si>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</si>
  <si>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</si>
  <si>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</si>
  <si>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</si>
  <si>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</si>
  <si>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</si>
  <si>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</si>
  <si>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</si>
  <si>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</si>
  <si>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</si>
  <si>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</si>
  <si>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</si>
  <si>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</si>
  <si>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</si>
  <si>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</si>
  <si>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</si>
  <si>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</si>
  <si>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</si>
  <si>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</si>
  <si>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</si>
  <si>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</si>
  <si>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</si>
  <si>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</si>
  <si>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</si>
  <si>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</si>
  <si>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</si>
  <si>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</si>
  <si>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</si>
  <si>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</si>
  <si>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</si>
  <si>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</si>
  <si>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</si>
  <si>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</si>
  <si>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</si>
  <si>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</si>
  <si>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</si>
  <si>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</si>
  <si>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</si>
  <si>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</si>
  <si>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</si>
  <si>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</si>
  <si>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</si>
  <si>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</si>
  <si>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</si>
  <si>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</si>
  <si>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</si>
  <si>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</si>
  <si>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</si>
  <si>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</si>
  <si>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</si>
  <si>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</si>
  <si>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</si>
  <si>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</si>
  <si>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</si>
  <si>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</si>
  <si>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</si>
  <si>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</si>
  <si>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</si>
  <si>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</si>
  <si>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</si>
  <si>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</si>
  <si>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</si>
  <si>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</si>
  <si>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</si>
  <si>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</si>
  <si>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</si>
  <si>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</si>
  <si>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</si>
  <si>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</si>
  <si>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</si>
  <si>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</si>
  <si>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</si>
  <si>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</si>
  <si>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</si>
  <si>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</si>
  <si>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</si>
  <si>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</si>
  <si>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</si>
  <si>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</si>
  <si>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</si>
  <si>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</si>
  <si>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</si>
  <si>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</si>
  <si>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</si>
  <si>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</si>
  <si>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</si>
  <si>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</si>
  <si>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</si>
  <si>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</si>
  <si>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</si>
  <si>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</si>
  <si>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</si>
  <si>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</si>
  <si>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</si>
  <si>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</si>
  <si>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</si>
  <si>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</si>
  <si>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</si>
  <si>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</si>
  <si>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</si>
  <si>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</si>
  <si>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</si>
  <si>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</si>
  <si>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</si>
  <si>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</si>
  <si>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</si>
  <si>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</si>
  <si>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</si>
  <si>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</si>
  <si>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</si>
  <si>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</si>
  <si>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</si>
  <si>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</si>
  <si>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</si>
  <si>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</si>
  <si>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</si>
  <si>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</si>
  <si>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</si>
  <si>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</si>
  <si>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</si>
  <si>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</si>
  <si>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</si>
  <si>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</si>
  <si>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</si>
  <si>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</si>
  <si>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</si>
  <si>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</si>
  <si>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</si>
  <si>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</si>
  <si>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</si>
  <si>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</si>
  <si>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</si>
  <si>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</si>
  <si>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</si>
  <si>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</si>
  <si>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</si>
  <si>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</si>
  <si>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</si>
  <si>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</si>
  <si>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</si>
  <si>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</si>
  <si>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</si>
  <si>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</si>
  <si>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</si>
  <si>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</si>
  <si>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</si>
  <si>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</si>
  <si>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</si>
  <si>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</si>
  <si>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</si>
  <si>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</si>
  <si>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</si>
  <si>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</si>
  <si>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</si>
  <si>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</si>
  <si>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</si>
  <si>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</si>
  <si>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</si>
  <si>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</si>
  <si>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</si>
  <si>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</si>
  <si>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</si>
  <si>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</si>
  <si>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</si>
  <si>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</si>
  <si>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</si>
  <si>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</si>
  <si>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</si>
  <si>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</si>
  <si>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</si>
  <si>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</si>
  <si>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</si>
  <si>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</si>
  <si>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</si>
  <si>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</si>
  <si>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</si>
  <si>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</si>
  <si>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</si>
  <si>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</si>
  <si>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</si>
  <si>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</si>
  <si>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</si>
  <si>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</si>
  <si>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</si>
  <si>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</si>
  <si>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</si>
  <si>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</si>
  <si>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</si>
  <si>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</si>
  <si>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</si>
  <si>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</si>
  <si>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</si>
  <si>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</si>
  <si>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</si>
  <si>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</si>
  <si>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</si>
  <si>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</si>
  <si>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</si>
  <si>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</si>
  <si>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</si>
  <si>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</si>
  <si>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</si>
  <si>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</si>
  <si>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</si>
  <si>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</si>
  <si>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</si>
  <si>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</si>
  <si>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</si>
  <si>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</si>
  <si>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</si>
  <si>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</si>
  <si>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</si>
  <si>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</si>
  <si>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</si>
  <si>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</si>
  <si>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</si>
  <si>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</si>
  <si>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</si>
  <si>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</si>
  <si>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</si>
  <si>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</si>
  <si>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</si>
  <si>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</si>
  <si>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</si>
  <si>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</si>
  <si>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</si>
  <si>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</si>
  <si>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</si>
  <si>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</si>
  <si>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</si>
  <si>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</si>
  <si>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</si>
  <si>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</si>
  <si>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</si>
  <si>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</si>
  <si>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</si>
  <si>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</si>
  <si>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</si>
  <si>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</si>
  <si>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</si>
  <si>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</si>
  <si>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</si>
  <si>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</si>
  <si>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</si>
  <si>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</si>
  <si>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</si>
  <si>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</si>
  <si>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</si>
  <si>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</si>
  <si>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</si>
  <si>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</si>
  <si>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</si>
  <si>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</si>
  <si>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</si>
  <si>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</si>
  <si>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</si>
  <si>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</si>
  <si>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</si>
  <si>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</si>
  <si>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</si>
  <si>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</si>
  <si>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</si>
  <si>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</si>
  <si>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</si>
  <si>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</si>
  <si>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</si>
  <si>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</si>
  <si>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</si>
  <si>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</si>
  <si>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</si>
  <si>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</si>
  <si>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</si>
  <si>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</si>
  <si>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</si>
  <si>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</si>
  <si>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</si>
  <si>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</si>
  <si>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</si>
  <si>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</si>
  <si>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</si>
  <si>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</si>
  <si>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</si>
  <si>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</si>
  <si>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</si>
  <si>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</si>
  <si>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</si>
  <si>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</si>
  <si>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</si>
  <si>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</si>
  <si>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</si>
  <si>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</si>
  <si>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</si>
  <si>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</si>
  <si>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</si>
  <si>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</si>
  <si>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</si>
  <si>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</si>
  <si>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</si>
  <si>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</si>
  <si>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</si>
  <si>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</si>
  <si>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</si>
  <si>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</si>
  <si>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</si>
  <si>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</si>
  <si>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</si>
  <si>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</si>
  <si>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</si>
  <si>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</si>
  <si>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</si>
  <si>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</si>
  <si>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</si>
  <si>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</si>
  <si>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</si>
  <si>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</si>
  <si>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</si>
  <si>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</si>
  <si>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</si>
  <si>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</si>
  <si>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</si>
  <si>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</si>
  <si>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</si>
  <si>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</si>
  <si>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</si>
  <si>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</si>
  <si>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</si>
  <si>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</si>
  <si>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</si>
  <si>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</si>
  <si>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</si>
  <si>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</si>
  <si>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</si>
  <si>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</si>
  <si>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</si>
  <si>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</si>
  <si>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</si>
  <si>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</si>
  <si>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</si>
  <si>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</si>
  <si>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</si>
  <si>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</si>
  <si>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</si>
  <si>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</si>
  <si>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</si>
  <si>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</si>
  <si>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</si>
  <si>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</si>
  <si>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</si>
  <si>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</si>
  <si>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</si>
  <si>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</si>
  <si>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</si>
  <si>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</si>
  <si>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</si>
  <si>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</si>
  <si>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</si>
  <si>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</si>
  <si>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</si>
  <si>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</si>
  <si>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</si>
  <si>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</si>
  <si>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</si>
  <si>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</si>
  <si>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</si>
  <si>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</si>
  <si>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</si>
  <si>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</si>
  <si>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</si>
  <si>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</si>
  <si>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</si>
  <si>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</si>
  <si>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</si>
  <si>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</si>
  <si>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</si>
  <si>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</si>
  <si>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</si>
  <si>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</si>
  <si>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</si>
  <si>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</si>
  <si>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</si>
  <si>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</si>
  <si>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</si>
  <si>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</si>
  <si>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</si>
  <si>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</si>
  <si>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</si>
  <si>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</si>
  <si>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</si>
  <si>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</si>
  <si>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</si>
  <si>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</si>
  <si>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</si>
  <si>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</si>
  <si>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</si>
  <si>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</si>
  <si>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</si>
  <si>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</si>
  <si>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</si>
  <si>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</si>
  <si>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</si>
  <si>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</si>
  <si>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</si>
  <si>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</si>
  <si>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</si>
  <si>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</si>
  <si>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</si>
  <si>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</si>
  <si>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</si>
  <si>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</si>
  <si>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</si>
  <si>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</si>
  <si>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</si>
  <si>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</si>
  <si>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</si>
  <si>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</si>
  <si>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</si>
  <si>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</si>
  <si>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</si>
  <si>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</si>
  <si>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</si>
  <si>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</si>
  <si>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</si>
  <si>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</si>
  <si>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</si>
  <si>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</si>
  <si>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</si>
  <si>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</si>
  <si>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</si>
  <si>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</si>
  <si>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</si>
  <si>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</si>
  <si>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</si>
  <si>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</si>
  <si>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</si>
  <si>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</si>
  <si>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</si>
  <si>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</si>
  <si>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</si>
  <si>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</si>
  <si>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</si>
  <si>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</si>
  <si>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</si>
  <si>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</si>
  <si>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</si>
  <si>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</si>
  <si>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</si>
  <si>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</si>
  <si>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</si>
  <si>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</si>
  <si>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</si>
  <si>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</si>
  <si>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</si>
  <si>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</si>
  <si>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</si>
  <si>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</si>
  <si>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</si>
  <si>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</si>
  <si>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</si>
  <si>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</si>
  <si>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</si>
  <si>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</si>
  <si>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</si>
  <si>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</si>
  <si>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</si>
  <si>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</si>
  <si>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</si>
  <si>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</si>
  <si>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</si>
  <si>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</si>
  <si>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</si>
  <si>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</si>
  <si>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</si>
  <si>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</si>
  <si>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</si>
  <si>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</si>
  <si>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</si>
  <si>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</si>
  <si>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</si>
  <si>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</si>
  <si>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</si>
  <si>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</si>
  <si>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</si>
  <si>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</si>
  <si>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</si>
  <si>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</si>
  <si>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</si>
  <si>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</si>
  <si>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</si>
  <si>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</si>
  <si>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</si>
  <si>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</si>
  <si>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</si>
  <si>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</si>
  <si>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</si>
  <si>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</si>
  <si>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</si>
  <si>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</si>
  <si>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</si>
  <si>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</si>
  <si>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</si>
  <si>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</si>
  <si>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</si>
  <si>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</si>
  <si>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</si>
  <si>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</si>
  <si>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</si>
  <si>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</si>
  <si>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</si>
  <si>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</si>
  <si>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</si>
  <si>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</si>
  <si>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</si>
  <si>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</si>
  <si>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</si>
  <si>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</si>
  <si>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</si>
  <si>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</si>
  <si>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</si>
  <si>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</si>
  <si>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</si>
  <si>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</si>
  <si>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</si>
  <si>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</si>
  <si>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</si>
  <si>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</si>
  <si>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</si>
  <si>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</si>
  <si>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</si>
  <si>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</si>
  <si>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</si>
  <si>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</si>
  <si>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</si>
  <si>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</si>
  <si>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</si>
  <si>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</si>
  <si>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</si>
  <si>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</si>
  <si>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</si>
  <si>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</si>
  <si>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</si>
  <si>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</si>
  <si>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</si>
  <si>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</si>
  <si>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</si>
  <si>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</si>
  <si>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</si>
  <si>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</si>
  <si>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</si>
  <si>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</si>
  <si>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</si>
  <si>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</si>
  <si>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</si>
  <si>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</si>
  <si>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</si>
  <si>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</si>
  <si>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</si>
  <si>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</si>
  <si>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</si>
  <si>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</si>
  <si>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</si>
  <si>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</si>
  <si>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</si>
  <si>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</si>
  <si>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</si>
  <si>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</si>
  <si>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</si>
  <si>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</si>
  <si>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</si>
  <si>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</si>
  <si>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</si>
  <si>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</si>
  <si>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</si>
  <si>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</si>
  <si>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</si>
  <si>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</si>
  <si>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</si>
  <si>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</si>
  <si>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</si>
  <si>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</si>
  <si>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</si>
  <si>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</si>
  <si>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</si>
  <si>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</si>
  <si>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</si>
  <si>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</si>
  <si>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</si>
  <si>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</si>
  <si>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</si>
  <si>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</si>
  <si>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</si>
  <si>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</si>
  <si>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</si>
  <si>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</si>
  <si>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</si>
  <si>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</si>
  <si>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</si>
  <si>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</si>
  <si>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</si>
  <si>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</si>
  <si>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</si>
  <si>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</si>
  <si>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</si>
  <si>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</si>
  <si>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</si>
  <si>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</si>
  <si>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</si>
  <si>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</si>
  <si>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</si>
  <si>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</si>
  <si>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</si>
  <si>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</si>
  <si>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</si>
  <si>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</si>
  <si>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</si>
  <si>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</si>
  <si>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</si>
  <si>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</si>
  <si>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</si>
  <si>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</si>
  <si>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</si>
  <si>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</si>
  <si>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</si>
  <si>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</si>
  <si>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</si>
  <si>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</si>
  <si>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</si>
  <si>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</si>
  <si>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</si>
  <si>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</si>
  <si>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</si>
  <si>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</si>
  <si>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</si>
  <si>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</si>
  <si>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</si>
  <si>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</si>
  <si>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</si>
  <si>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</si>
  <si>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</si>
  <si>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</si>
  <si>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</si>
  <si>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</si>
  <si>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</si>
  <si>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</si>
  <si>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</si>
  <si>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</si>
  <si>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</si>
  <si>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</si>
  <si>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</si>
  <si>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</si>
  <si>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</si>
  <si>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</si>
  <si>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</si>
  <si>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</si>
  <si>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</si>
  <si>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</si>
  <si>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</si>
  <si>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</si>
  <si>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</si>
  <si>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</si>
  <si>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</si>
  <si>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</si>
  <si>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</si>
  <si>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</si>
  <si>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</si>
  <si>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</si>
  <si>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</si>
  <si>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</si>
  <si>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</si>
  <si>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</si>
  <si>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</si>
  <si>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</si>
  <si>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</si>
  <si>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</si>
  <si>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</si>
  <si>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</si>
  <si>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</si>
  <si>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</si>
  <si>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</si>
  <si>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</si>
  <si>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</si>
  <si>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</si>
  <si>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</si>
  <si>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</si>
  <si>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</si>
  <si>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</si>
  <si>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</si>
  <si>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</si>
  <si>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</si>
  <si>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</si>
  <si>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</si>
  <si>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</si>
  <si>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</si>
  <si>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</si>
  <si>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</si>
  <si>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</si>
  <si>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</si>
  <si>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</si>
  <si>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</si>
  <si>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</si>
  <si>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</si>
  <si>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</si>
  <si>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</si>
  <si>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</si>
  <si>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</si>
  <si>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</si>
  <si>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</si>
  <si>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</si>
  <si>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</si>
  <si>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</si>
  <si>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</si>
  <si>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</si>
  <si>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</si>
  <si>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</si>
  <si>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</si>
  <si>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</si>
  <si>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</si>
  <si>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</si>
  <si>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</si>
  <si>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</si>
  <si>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</si>
  <si>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</si>
  <si>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</si>
  <si>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</si>
  <si>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</si>
  <si>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</si>
  <si>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</si>
  <si>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</si>
  <si>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</si>
  <si>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</si>
  <si>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</si>
  <si>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</si>
  <si>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</si>
  <si>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</si>
  <si>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</si>
  <si>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</si>
  <si>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</si>
  <si>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</si>
  <si>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</si>
  <si>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</si>
  <si>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</si>
  <si>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</si>
  <si>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</si>
  <si>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</si>
  <si>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</si>
  <si>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</si>
  <si>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</si>
  <si>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</si>
  <si>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</si>
  <si>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</si>
  <si>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</si>
  <si>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</si>
  <si>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</si>
  <si>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</si>
  <si>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</si>
  <si>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</si>
  <si>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</si>
  <si>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</si>
  <si>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</si>
  <si>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</si>
  <si>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</si>
  <si>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</si>
  <si>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</si>
  <si>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</si>
  <si>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</si>
  <si>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</si>
  <si>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</si>
  <si>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</si>
  <si>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</si>
  <si>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</si>
  <si>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</si>
  <si>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</si>
  <si>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</si>
  <si>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</si>
  <si>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</si>
  <si>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</si>
  <si>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</si>
  <si>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</si>
  <si>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</si>
  <si>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</si>
  <si>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</si>
  <si>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</si>
  <si>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</si>
  <si>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</si>
  <si>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</si>
  <si>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</si>
  <si>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</si>
  <si>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</si>
  <si>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</si>
  <si>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</si>
  <si>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</si>
  <si>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</si>
  <si>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</si>
  <si>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</si>
  <si>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</si>
  <si>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</si>
  <si>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</si>
  <si>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</si>
  <si>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</si>
  <si>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</si>
  <si>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</si>
  <si>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</si>
  <si>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</si>
  <si>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</si>
  <si>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</si>
  <si>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</si>
  <si>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</si>
  <si>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</si>
  <si>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</si>
  <si>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</si>
  <si>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</si>
  <si>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</si>
  <si>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</si>
  <si>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</si>
  <si>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</si>
  <si>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</si>
  <si>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</si>
  <si>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</si>
  <si>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</si>
  <si>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</si>
  <si>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</si>
  <si>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</si>
  <si>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</si>
  <si>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</si>
  <si>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</si>
  <si>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</si>
  <si>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</si>
  <si>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</si>
  <si>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</si>
  <si>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</si>
  <si>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</si>
  <si>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</si>
  <si>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</si>
  <si>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</si>
  <si>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</si>
  <si>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</si>
  <si>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</si>
  <si>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</si>
  <si>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</si>
  <si>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</si>
  <si>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</si>
  <si>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</si>
  <si>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</si>
  <si>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</si>
  <si>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</si>
  <si>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</si>
  <si>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</si>
  <si>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</si>
  <si>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</si>
  <si>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</si>
  <si>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</si>
  <si>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</si>
  <si>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</si>
  <si>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</si>
  <si>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</si>
  <si>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</si>
  <si>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</si>
  <si>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</si>
  <si>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</si>
  <si>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</si>
  <si>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</si>
  <si>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</si>
  <si>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</si>
  <si>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</si>
  <si>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</si>
  <si>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</si>
  <si>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</si>
  <si>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</si>
  <si>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</si>
  <si>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</si>
  <si>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</si>
  <si>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</si>
  <si>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</si>
  <si>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</si>
  <si>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</si>
  <si>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</si>
  <si>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</si>
  <si>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</si>
  <si>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</si>
  <si>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</si>
  <si>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</si>
  <si>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</si>
  <si>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</si>
  <si>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</si>
  <si>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</si>
  <si>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</si>
  <si>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</si>
  <si>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</si>
  <si>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</si>
  <si>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</si>
  <si>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</si>
  <si>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</si>
  <si>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</si>
  <si>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</si>
  <si>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</si>
  <si>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</si>
  <si>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</si>
  <si>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</si>
  <si>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</si>
  <si>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</si>
  <si>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</si>
  <si>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</si>
  <si>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</si>
  <si>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</si>
  <si>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</si>
  <si>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</si>
  <si>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</si>
  <si>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</si>
  <si>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</si>
  <si>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</si>
  <si>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</si>
  <si>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</si>
  <si>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</si>
  <si>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</si>
  <si>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</si>
  <si>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</si>
  <si>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</si>
  <si>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</si>
  <si>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</si>
  <si>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</si>
  <si>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</si>
  <si>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</si>
  <si>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</si>
  <si>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</si>
  <si>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</si>
  <si>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</si>
  <si>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</si>
  <si>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</si>
  <si>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</si>
  <si>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</si>
  <si>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</si>
  <si>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</si>
  <si>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</si>
  <si>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</si>
  <si>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</si>
  <si>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</si>
  <si>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</si>
  <si>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</si>
  <si>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</si>
  <si>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</si>
  <si>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</si>
  <si>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</si>
  <si>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</si>
  <si>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</si>
  <si>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</si>
  <si>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</si>
  <si>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</si>
  <si>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</si>
  <si>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</si>
  <si>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</si>
  <si>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</si>
  <si>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</si>
  <si>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</si>
  <si>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</si>
  <si>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</si>
  <si>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</si>
  <si>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</si>
  <si>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</si>
  <si>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</si>
  <si>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</si>
  <si>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</si>
  <si>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</si>
  <si>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</si>
  <si>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</si>
  <si>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</si>
  <si>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</si>
  <si>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</si>
  <si>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</si>
  <si>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</si>
  <si>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</si>
  <si>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</si>
  <si>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</si>
  <si>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</si>
  <si>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</si>
  <si>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</si>
  <si>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</si>
  <si>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</si>
  <si>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</si>
  <si>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</si>
  <si>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</si>
  <si>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</si>
  <si>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</si>
  <si>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</si>
  <si>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</si>
  <si>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</si>
  <si>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</si>
  <si>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</si>
  <si>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</si>
  <si>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</si>
  <si>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</si>
  <si>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</si>
  <si>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</si>
  <si>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</si>
  <si>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</si>
  <si>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</si>
  <si>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</si>
  <si>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</si>
  <si>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</si>
  <si>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</si>
  <si>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</si>
  <si>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</si>
  <si>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</si>
  <si>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</si>
  <si>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</si>
  <si>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</si>
  <si>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</si>
  <si>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</si>
  <si>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</si>
  <si>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</si>
  <si>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</si>
  <si>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</si>
  <si>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</si>
  <si>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</si>
  <si>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</si>
  <si>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</si>
  <si>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</si>
  <si>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</si>
  <si>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</si>
  <si>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</si>
  <si>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</si>
  <si>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</si>
  <si>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</si>
  <si>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</si>
  <si>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</si>
  <si>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</si>
  <si>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</si>
  <si>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</si>
  <si>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</si>
  <si>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</si>
  <si>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</si>
  <si>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</si>
  <si>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</si>
  <si>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</si>
  <si>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</si>
  <si>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</si>
  <si>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</si>
  <si>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</si>
  <si>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</si>
  <si>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</si>
  <si>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</si>
  <si>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</si>
  <si>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</si>
  <si>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</si>
  <si>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</si>
  <si>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</si>
  <si>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</si>
  <si>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</si>
  <si>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</si>
  <si>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</si>
  <si>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</si>
  <si>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</si>
  <si>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</si>
  <si>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</si>
  <si>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</si>
  <si>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</si>
  <si>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</si>
  <si>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</si>
  <si>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</si>
  <si>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</si>
  <si>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</si>
  <si>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</si>
  <si>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</si>
  <si>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</si>
  <si>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</si>
  <si>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</si>
  <si>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</si>
  <si>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</si>
  <si>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</si>
  <si>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</si>
  <si>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</si>
  <si>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</si>
  <si>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</si>
  <si>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</si>
  <si>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</si>
  <si>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</si>
  <si>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</si>
  <si>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</si>
  <si>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</si>
  <si>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</si>
  <si>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</si>
  <si>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</si>
  <si>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</si>
  <si>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</si>
  <si>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</si>
  <si>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</si>
  <si>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</si>
  <si>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</si>
  <si>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</si>
  <si>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</si>
  <si>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</si>
  <si>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</si>
  <si>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</si>
  <si>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</si>
  <si>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</si>
  <si>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</si>
  <si>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</si>
  <si>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</si>
  <si>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</si>
  <si>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</si>
  <si>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</si>
  <si>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</si>
  <si>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</si>
  <si>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</si>
  <si>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</si>
  <si>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</si>
  <si>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</si>
  <si>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</si>
  <si>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</si>
  <si>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</si>
  <si>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</si>
  <si>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</si>
  <si>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</si>
  <si>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</si>
  <si>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</si>
  <si>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</si>
  <si>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</si>
  <si>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</si>
  <si>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</si>
  <si>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</si>
  <si>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</si>
  <si>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</si>
  <si>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</si>
  <si>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</si>
  <si>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</si>
  <si>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</si>
  <si>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</si>
  <si>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</si>
  <si>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</si>
  <si>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</si>
  <si>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</si>
  <si>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</si>
  <si>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</si>
  <si>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</si>
  <si>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</si>
  <si>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</si>
  <si>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</si>
  <si>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</si>
  <si>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</si>
  <si>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</si>
  <si>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</si>
  <si>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</si>
  <si>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</si>
  <si>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</si>
  <si>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</si>
  <si>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</si>
  <si>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</si>
  <si>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</si>
  <si>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</si>
  <si>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</si>
  <si>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</si>
  <si>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</si>
  <si>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</si>
  <si>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</si>
  <si>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</si>
  <si>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</si>
  <si>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</si>
  <si>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</si>
  <si>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</si>
  <si>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</si>
  <si>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</si>
  <si>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</si>
  <si>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</si>
  <si>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</si>
  <si>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</si>
  <si>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</si>
  <si>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</si>
  <si>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</si>
  <si>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</si>
  <si>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</si>
  <si>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</si>
  <si>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</si>
  <si>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</si>
  <si>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</si>
  <si>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</si>
  <si>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</si>
  <si>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</si>
  <si>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</si>
  <si>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</si>
  <si>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</si>
  <si>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</si>
  <si>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</si>
  <si>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</si>
  <si>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</si>
  <si>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</si>
  <si>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</si>
  <si>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</si>
  <si>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</si>
  <si>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</si>
  <si>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</si>
  <si>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</si>
  <si>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</si>
  <si>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</si>
  <si>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</si>
  <si>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</si>
  <si>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</si>
  <si>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</si>
  <si>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</si>
  <si>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</si>
  <si>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</si>
  <si>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</si>
  <si>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</si>
  <si>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</si>
  <si>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</si>
  <si>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</si>
  <si>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</si>
  <si>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</si>
  <si>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</si>
  <si>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</si>
  <si>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</si>
  <si>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</si>
  <si>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</si>
  <si>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</si>
  <si>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</si>
  <si>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</si>
  <si>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</si>
  <si>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</si>
  <si>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</si>
  <si>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</si>
  <si>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</si>
  <si>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</si>
  <si>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</si>
  <si>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</si>
  <si>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</si>
  <si>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</si>
  <si>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</si>
  <si>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</si>
  <si>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</si>
  <si>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</si>
  <si>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</si>
  <si>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</si>
  <si>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</si>
  <si>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</si>
  <si>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</si>
  <si>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</si>
  <si>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</si>
  <si>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</si>
  <si>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</si>
  <si>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</si>
  <si>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</si>
  <si>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</si>
  <si>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</si>
  <si>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</si>
  <si>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</si>
  <si>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</si>
  <si>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</si>
  <si>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</si>
  <si>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</si>
  <si>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</si>
  <si>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</si>
  <si>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</si>
  <si>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</si>
  <si>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</si>
  <si>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</si>
  <si>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</si>
  <si>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</si>
  <si>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</si>
  <si>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</si>
  <si>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</si>
  <si>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</si>
  <si>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</si>
  <si>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</si>
  <si>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</si>
  <si>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</si>
  <si>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</si>
  <si>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</si>
  <si>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</si>
  <si>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</si>
  <si>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</si>
  <si>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</si>
  <si>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</si>
  <si>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</si>
  <si>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</si>
  <si>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</si>
  <si>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</si>
  <si>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</si>
  <si>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</si>
  <si>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</si>
  <si>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</si>
  <si>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</si>
  <si>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</si>
  <si>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</si>
  <si>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</si>
  <si>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</si>
  <si>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</si>
  <si>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</si>
  <si>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</si>
  <si>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</si>
  <si>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</si>
  <si>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</si>
  <si>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</si>
  <si>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</si>
  <si>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</si>
  <si>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</si>
  <si>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</si>
  <si>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</si>
  <si>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</si>
  <si>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</si>
  <si>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</si>
  <si>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</si>
  <si>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</si>
  <si>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</si>
  <si>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</si>
  <si>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</si>
  <si>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</si>
  <si>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</si>
  <si>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</si>
  <si>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</si>
  <si>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</si>
  <si>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</si>
  <si>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</si>
  <si>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</si>
  <si>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</si>
  <si>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</si>
  <si>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</si>
  <si>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</si>
  <si>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</si>
  <si>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</si>
  <si>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</si>
  <si>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</si>
  <si>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</si>
  <si>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</si>
  <si>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</si>
  <si>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</si>
  <si>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</si>
  <si>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</si>
  <si>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</si>
  <si>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</si>
  <si>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</si>
  <si>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</si>
  <si>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</si>
  <si>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</si>
  <si>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</si>
  <si>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</si>
  <si>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</si>
  <si>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</si>
  <si>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</si>
  <si>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</si>
  <si>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</si>
  <si>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</si>
  <si>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</si>
  <si>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</si>
  <si>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</si>
  <si>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</si>
  <si>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</si>
  <si>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</si>
  <si>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</si>
  <si>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</si>
  <si>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</si>
  <si>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</si>
  <si>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</si>
  <si>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</si>
  <si>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</si>
  <si>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</si>
  <si>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</si>
  <si>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</si>
  <si>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</si>
  <si>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</si>
  <si>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</si>
  <si>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</si>
  <si>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</si>
  <si>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</si>
  <si>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</si>
  <si>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</si>
  <si>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</si>
  <si>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</si>
  <si>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</si>
  <si>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</si>
  <si>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</si>
  <si>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</si>
  <si>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</si>
  <si>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</si>
  <si>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</si>
  <si>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</si>
  <si>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</si>
  <si>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</si>
  <si>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</si>
  <si>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</si>
  <si>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</si>
  <si>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</si>
  <si>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</si>
  <si>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</si>
  <si>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</si>
  <si>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</si>
  <si>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</si>
  <si>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</si>
  <si>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</si>
  <si>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</si>
  <si>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</si>
  <si>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</si>
  <si>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</si>
  <si>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</si>
  <si>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</si>
  <si>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</si>
  <si>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</si>
  <si>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</si>
  <si>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</si>
  <si>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</si>
  <si>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</si>
  <si>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</si>
  <si>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</si>
  <si>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</si>
  <si>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</si>
  <si>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</si>
  <si>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</si>
  <si>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</si>
  <si>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</si>
  <si>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</si>
  <si>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</si>
  <si>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</si>
  <si>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</si>
  <si>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</si>
  <si>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</si>
  <si>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</si>
  <si>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</si>
  <si>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</si>
  <si>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</si>
  <si>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</si>
  <si>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</si>
  <si>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</si>
  <si>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</si>
  <si>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</si>
  <si>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</si>
  <si>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</si>
  <si>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</si>
  <si>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</si>
  <si>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</si>
  <si>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</si>
  <si>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</si>
  <si>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</si>
  <si>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</si>
  <si>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</si>
  <si>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</si>
  <si>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</si>
  <si>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</si>
  <si>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</si>
  <si>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</si>
  <si>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</si>
  <si>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</si>
  <si>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</si>
  <si>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</si>
  <si>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</si>
  <si>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</si>
  <si>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</si>
  <si>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</si>
  <si>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</si>
  <si>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</si>
  <si>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</si>
  <si>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</si>
  <si>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</si>
  <si>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</si>
  <si>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</si>
  <si>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</si>
  <si>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</si>
  <si>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</si>
  <si>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</si>
  <si>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</si>
  <si>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</si>
  <si>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</si>
  <si>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</si>
  <si>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</si>
  <si>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</si>
  <si>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</si>
  <si>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</si>
  <si>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</si>
  <si>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</si>
  <si>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</si>
  <si>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</si>
  <si>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</si>
  <si>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</si>
  <si>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</si>
  <si>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</si>
  <si>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</si>
  <si>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</si>
  <si>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</si>
  <si>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</si>
  <si>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</si>
  <si>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</si>
  <si>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</si>
  <si>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</si>
  <si>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</si>
  <si>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</si>
  <si>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</si>
  <si>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</si>
  <si>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</si>
  <si>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</si>
  <si>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</si>
  <si>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</si>
  <si>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</si>
  <si>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</si>
  <si>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</si>
  <si>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</si>
  <si>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</si>
  <si>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</si>
  <si>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</si>
  <si>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</si>
  <si>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</si>
  <si>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</si>
  <si>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</si>
  <si>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</si>
  <si>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</si>
  <si>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</si>
  <si>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</si>
  <si>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</si>
  <si>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</si>
  <si>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</si>
  <si>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</si>
  <si>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</si>
  <si>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</si>
  <si>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</si>
  <si>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</si>
  <si>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</si>
  <si>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</si>
  <si>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</si>
  <si>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</si>
  <si>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</si>
  <si>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</si>
  <si>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</si>
  <si>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</si>
  <si>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</si>
  <si>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</si>
  <si>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</si>
  <si>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</si>
  <si>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</si>
  <si>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</si>
  <si>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</si>
  <si>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</si>
  <si>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</si>
  <si>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</si>
  <si>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</si>
  <si>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</si>
  <si>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</si>
  <si>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</si>
  <si>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</si>
  <si>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</si>
  <si>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</si>
  <si>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</si>
  <si>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</si>
  <si>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</si>
  <si>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</si>
  <si>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</si>
  <si>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</si>
  <si>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</si>
  <si>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</si>
  <si>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</si>
  <si>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</si>
  <si>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</si>
  <si>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</si>
  <si>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</si>
  <si>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</si>
  <si>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</si>
  <si>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</si>
  <si>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</si>
  <si>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</si>
  <si>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</si>
  <si>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</si>
  <si>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</si>
  <si>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</si>
  <si>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</si>
  <si>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</si>
  <si>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</si>
  <si>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</si>
  <si>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</si>
  <si>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</si>
  <si>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</si>
  <si>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</si>
  <si>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</si>
  <si>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</si>
  <si>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</si>
  <si>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</si>
  <si>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</si>
  <si>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</si>
  <si>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</si>
  <si>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</si>
  <si>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</si>
  <si>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</si>
  <si>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</si>
  <si>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</si>
  <si>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</si>
  <si>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</si>
  <si>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</si>
  <si>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</si>
  <si>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</si>
  <si>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</si>
  <si>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</si>
  <si>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</si>
  <si>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</si>
  <si>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</si>
  <si>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</si>
  <si>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</si>
  <si>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</si>
  <si>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</si>
  <si>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</si>
  <si>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</si>
  <si>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</si>
  <si>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</si>
  <si>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</si>
  <si>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</si>
  <si>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</si>
  <si>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</si>
  <si>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</si>
  <si>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</si>
  <si>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</si>
  <si>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</si>
  <si>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</si>
  <si>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</si>
  <si>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</si>
  <si>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</si>
  <si>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</si>
  <si>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</si>
  <si>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</si>
  <si>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</si>
  <si>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</si>
  <si>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</si>
  <si>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</si>
  <si>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</si>
  <si>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</si>
  <si>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</si>
  <si>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</si>
  <si>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</si>
  <si>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</si>
  <si>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</si>
  <si>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</si>
  <si>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</si>
  <si>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</si>
  <si>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</si>
  <si>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</si>
  <si>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</si>
  <si>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</si>
  <si>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</si>
  <si>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</si>
  <si>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</si>
  <si>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</si>
  <si>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</si>
  <si>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</si>
  <si>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</si>
  <si>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</si>
  <si>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</si>
  <si>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</si>
  <si>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</si>
  <si>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</si>
  <si>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</si>
  <si>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</si>
  <si>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</si>
  <si>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</si>
  <si>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</si>
  <si>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</si>
  <si>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</si>
  <si>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</si>
  <si>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</si>
  <si>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</si>
  <si>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</si>
  <si>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</si>
  <si>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</si>
  <si>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</si>
  <si>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</si>
  <si>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</si>
  <si>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</si>
  <si>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</si>
  <si>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</si>
  <si>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</si>
  <si>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</si>
  <si>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</si>
  <si>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</si>
  <si>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</si>
  <si>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</si>
  <si>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</si>
  <si>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</si>
  <si>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</si>
  <si>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</si>
  <si>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</si>
  <si>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</si>
  <si>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</si>
  <si>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</si>
  <si>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</si>
  <si>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</si>
  <si>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</si>
  <si>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</si>
  <si>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</si>
  <si>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</si>
  <si>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</si>
  <si>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</si>
  <si>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</si>
  <si>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</si>
  <si>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</si>
  <si>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</si>
  <si>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</si>
  <si>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</si>
  <si>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</si>
  <si>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</si>
  <si>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</si>
  <si>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</si>
  <si>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</si>
  <si>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</si>
  <si>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</si>
  <si>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</si>
  <si>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</si>
  <si>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</si>
  <si>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</si>
  <si>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</si>
  <si>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</si>
  <si>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</si>
  <si>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</si>
  <si>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</si>
  <si>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</si>
  <si>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</si>
  <si>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</si>
  <si>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</si>
  <si>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</si>
  <si>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</si>
  <si>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</si>
  <si>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</si>
  <si>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</si>
  <si>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</si>
  <si>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</si>
  <si>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</si>
  <si>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</si>
  <si>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</si>
  <si>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</si>
  <si>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</si>
  <si>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</si>
  <si>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</si>
  <si>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</si>
  <si>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</si>
  <si>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</si>
  <si>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</si>
  <si>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</si>
  <si>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</si>
  <si>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</si>
  <si>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</si>
  <si>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</si>
  <si>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</si>
  <si>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</si>
  <si>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</si>
  <si>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</si>
  <si>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</si>
  <si>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</si>
  <si>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</si>
  <si>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</si>
  <si>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</si>
  <si>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</si>
  <si>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</si>
  <si>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</si>
  <si>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</si>
  <si>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</si>
  <si>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</si>
  <si>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</si>
  <si>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</si>
  <si>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</si>
  <si>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</si>
  <si>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</si>
  <si>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</si>
  <si>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</si>
  <si>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</si>
  <si>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</si>
  <si>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</si>
  <si>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</si>
  <si>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</si>
  <si>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</si>
  <si>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</si>
  <si>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</si>
  <si>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</si>
  <si>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</si>
  <si>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</si>
  <si>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</si>
  <si>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</si>
  <si>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</si>
  <si>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</si>
  <si>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</si>
  <si>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</si>
  <si>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</si>
  <si>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</si>
  <si>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</si>
  <si>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</si>
  <si>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</si>
  <si>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</si>
  <si>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</si>
  <si>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</si>
  <si>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</si>
  <si>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</si>
  <si>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</si>
  <si>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</si>
  <si>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</si>
  <si>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</si>
  <si>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</si>
  <si>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</si>
  <si>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</si>
  <si>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</si>
  <si>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</si>
  <si>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</si>
  <si>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</si>
  <si>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</si>
  <si>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</si>
  <si>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</si>
  <si>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</si>
  <si>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</si>
  <si>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</si>
  <si>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</si>
  <si>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</si>
  <si>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</si>
  <si>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</si>
  <si>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</si>
  <si>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</si>
  <si>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</si>
  <si>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</si>
  <si>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</si>
  <si>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</si>
  <si>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</si>
  <si>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</si>
  <si>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</si>
  <si>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</si>
  <si>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</si>
  <si>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</si>
  <si>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</si>
  <si>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</si>
  <si>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</si>
  <si>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</si>
  <si>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</si>
  <si>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</si>
  <si>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</si>
  <si>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</si>
  <si>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</si>
  <si>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</si>
  <si>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</si>
  <si>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</si>
  <si>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</si>
  <si>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</si>
  <si>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</si>
  <si>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</si>
  <si>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</si>
  <si>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</si>
  <si>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</si>
  <si>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</si>
  <si>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</si>
  <si>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</si>
  <si>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</si>
  <si>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</si>
  <si>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</si>
  <si>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</si>
  <si>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</si>
  <si>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</si>
  <si>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</si>
  <si>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</si>
  <si>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</si>
  <si>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</si>
  <si>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</si>
  <si>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</si>
  <si>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</si>
  <si>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</si>
  <si>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</si>
  <si>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</si>
  <si>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</si>
  <si>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</si>
  <si>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</si>
  <si>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</si>
  <si>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</si>
  <si>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</si>
  <si>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</si>
  <si>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</si>
  <si>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</si>
  <si>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</si>
  <si>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</si>
  <si>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</si>
  <si>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</si>
  <si>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</si>
  <si>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</si>
  <si>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</si>
  <si>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</si>
  <si>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</si>
  <si>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</si>
  <si>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</si>
  <si>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</si>
  <si>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</si>
  <si>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</si>
  <si>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</si>
  <si>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</si>
  <si>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</si>
  <si>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</si>
  <si>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</si>
  <si>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</si>
  <si>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</si>
  <si>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</si>
  <si>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</si>
  <si>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</si>
  <si>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</si>
  <si>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</si>
  <si>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</si>
  <si>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</si>
  <si>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</si>
  <si>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</si>
  <si>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</si>
  <si>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</si>
  <si>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</si>
  <si>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</si>
  <si>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</si>
  <si>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</si>
  <si>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</si>
  <si>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</si>
  <si>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</si>
  <si>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</si>
  <si>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</si>
  <si>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</si>
  <si>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</si>
  <si>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</si>
  <si>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</si>
  <si>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</si>
  <si>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</si>
  <si>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</si>
  <si>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</si>
  <si>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</si>
  <si>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</si>
  <si>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</si>
  <si>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</si>
  <si>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</si>
  <si>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</si>
  <si>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</si>
  <si>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</si>
  <si>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</si>
  <si>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</si>
  <si>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</si>
  <si>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</si>
  <si>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</si>
  <si>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</si>
  <si>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</si>
  <si>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</si>
  <si>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</si>
  <si>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</si>
  <si>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</si>
  <si>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</si>
  <si>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</si>
  <si>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</si>
  <si>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</si>
  <si>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</si>
  <si>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</si>
  <si>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</si>
  <si>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</si>
  <si>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</si>
  <si>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</si>
  <si>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</si>
  <si>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</si>
  <si>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</si>
  <si>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</si>
  <si>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</si>
  <si>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</si>
  <si>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</si>
  <si>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</si>
  <si>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</si>
  <si>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</si>
  <si>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</si>
  <si>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</si>
  <si>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</si>
  <si>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</si>
  <si>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</si>
  <si>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</si>
  <si>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</si>
  <si>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</si>
  <si>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</si>
  <si>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</si>
  <si>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</si>
  <si>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</si>
  <si>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</si>
  <si>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</si>
  <si>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</si>
  <si>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</si>
  <si>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</si>
  <si>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</si>
  <si>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</si>
  <si>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</si>
  <si>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</si>
  <si>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</si>
  <si>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</si>
  <si>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</si>
  <si>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</si>
  <si>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</si>
  <si>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</si>
  <si>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</si>
  <si>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</si>
  <si>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</si>
  <si>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</si>
  <si>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</si>
  <si>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</si>
  <si>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</si>
  <si>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</si>
  <si>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</si>
  <si>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</si>
  <si>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</si>
  <si>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</si>
  <si>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</si>
  <si>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</si>
  <si>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</si>
  <si>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</si>
  <si>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</si>
  <si>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</si>
  <si>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</si>
  <si>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</si>
  <si>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</si>
  <si>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</si>
  <si>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</si>
  <si>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</si>
  <si>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</si>
  <si>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</si>
  <si>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</si>
  <si>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</si>
  <si>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</si>
  <si>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</si>
  <si>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</si>
  <si>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</si>
  <si>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</si>
  <si>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</si>
  <si>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</si>
  <si>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</si>
  <si>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</si>
  <si>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</si>
  <si>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</si>
  <si>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</si>
  <si>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</si>
  <si>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</si>
  <si>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</si>
  <si>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</si>
  <si>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</si>
  <si>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</si>
  <si>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</si>
  <si>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</si>
  <si>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</si>
  <si>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</si>
  <si>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</si>
  <si>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</si>
  <si>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</si>
  <si>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</si>
  <si>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</si>
  <si>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</si>
  <si>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</si>
  <si>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</si>
  <si>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</si>
  <si>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</si>
  <si>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</si>
  <si>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</si>
  <si>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</si>
  <si>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</si>
  <si>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</si>
  <si>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</si>
  <si>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</si>
  <si>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</si>
  <si>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</si>
  <si>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</si>
  <si>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</si>
  <si>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</si>
  <si>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</si>
  <si>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</si>
  <si>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</si>
  <si>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</si>
  <si>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</si>
  <si>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</si>
  <si>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</si>
  <si>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</si>
  <si>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</si>
  <si>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</si>
  <si>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</si>
  <si>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</si>
  <si>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</si>
  <si>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</si>
  <si>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</si>
  <si>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</si>
  <si>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</si>
  <si>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</si>
  <si>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</si>
  <si>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</si>
  <si>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</si>
  <si>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</si>
  <si>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</si>
  <si>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</si>
  <si>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</si>
  <si>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</si>
  <si>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</si>
  <si>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</si>
  <si>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</si>
  <si>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</si>
  <si>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</si>
  <si>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</si>
  <si>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</si>
  <si>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</si>
  <si>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</si>
  <si>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</si>
  <si>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</si>
  <si>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</si>
  <si>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</si>
  <si>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</si>
  <si>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</si>
  <si>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</si>
  <si>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</si>
  <si>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</si>
  <si>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</si>
  <si>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</si>
  <si>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</si>
  <si>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</si>
  <si>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</si>
  <si>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</si>
  <si>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</si>
  <si>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</si>
  <si>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</si>
  <si>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</si>
  <si>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</si>
  <si>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</si>
  <si>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</si>
  <si>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</si>
  <si>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</si>
  <si>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</si>
  <si>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</si>
  <si>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</si>
  <si>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</si>
  <si>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</si>
  <si>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</si>
  <si>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</si>
  <si>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</si>
  <si>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</si>
  <si>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</si>
  <si>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</si>
  <si>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</si>
  <si>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</si>
  <si>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</si>
  <si>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</si>
  <si>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</si>
  <si>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</si>
  <si>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</si>
  <si>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</si>
  <si>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</si>
  <si>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</si>
  <si>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</si>
  <si>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</si>
  <si>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</si>
  <si>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</si>
  <si>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</si>
  <si>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</si>
  <si>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</si>
  <si>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</si>
  <si>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</si>
  <si>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</si>
  <si>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</si>
  <si>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</si>
  <si>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</si>
  <si>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</si>
  <si>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</si>
  <si>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</si>
  <si>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</si>
  <si>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</si>
  <si>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</si>
  <si>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</si>
  <si>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</si>
  <si>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</si>
  <si>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</si>
  <si>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</si>
  <si>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</si>
  <si>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</si>
  <si>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</si>
  <si>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</si>
  <si>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</si>
  <si>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</si>
  <si>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</si>
  <si>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</si>
  <si>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</si>
  <si>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</si>
  <si>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</si>
  <si>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</si>
  <si>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</si>
  <si>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</si>
  <si>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</si>
  <si>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</si>
  <si>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</si>
  <si>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</si>
  <si>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</si>
  <si>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</si>
  <si>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</si>
  <si>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</si>
  <si>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</si>
  <si>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</si>
  <si>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</si>
  <si>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</si>
  <si>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</si>
  <si>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</si>
  <si>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</si>
  <si>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</si>
  <si>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</si>
  <si>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</si>
  <si>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</si>
  <si>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</si>
  <si>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</si>
  <si>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</si>
  <si>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</si>
  <si>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</si>
  <si>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</si>
  <si>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</si>
  <si>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</si>
  <si>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</si>
  <si>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</si>
  <si>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</si>
  <si>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</si>
  <si>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</si>
  <si>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</si>
  <si>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</si>
  <si>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</si>
  <si>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</si>
  <si>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</si>
  <si>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</si>
  <si>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</si>
  <si>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</si>
  <si>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</si>
  <si>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</si>
  <si>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</si>
  <si>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</si>
  <si>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</si>
  <si>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</si>
  <si>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</si>
  <si>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</si>
  <si>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</si>
  <si>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</si>
  <si>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</si>
  <si>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</si>
  <si>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</si>
  <si>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</si>
  <si>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</si>
  <si>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</si>
  <si>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</si>
  <si>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</si>
  <si>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</si>
  <si>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</si>
  <si>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</si>
  <si>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</si>
  <si>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</si>
  <si>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</si>
  <si>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</si>
  <si>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</si>
  <si>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</si>
  <si>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</si>
  <si>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</si>
  <si>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</si>
  <si>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</si>
  <si>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</si>
  <si>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</si>
  <si>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</si>
  <si>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</si>
  <si>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</si>
  <si>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</si>
  <si>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</si>
  <si>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</si>
  <si>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</si>
  <si>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</si>
  <si>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</si>
  <si>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</si>
  <si>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</si>
  <si>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</si>
  <si>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</si>
  <si>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</si>
  <si>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</si>
  <si>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</si>
  <si>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</si>
  <si>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</si>
  <si>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</si>
  <si>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</si>
  <si>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</si>
  <si>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</si>
  <si>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</si>
  <si>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</si>
  <si>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</si>
  <si>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</si>
  <si>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</si>
  <si>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</si>
  <si>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</si>
  <si>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</si>
  <si>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</si>
  <si>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</si>
  <si>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</si>
  <si>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</si>
  <si>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</si>
  <si>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</si>
  <si>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</si>
  <si>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</si>
  <si>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</si>
  <si>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</si>
  <si>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</si>
  <si>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</si>
  <si>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</si>
  <si>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</si>
  <si>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</si>
  <si>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</si>
  <si>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</si>
  <si>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</si>
  <si>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</si>
  <si>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</si>
  <si>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</si>
  <si>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</si>
  <si>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</si>
  <si>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</si>
  <si>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</si>
  <si>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</si>
  <si>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</si>
  <si>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</si>
  <si>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</si>
  <si>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</si>
  <si>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</si>
  <si>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</si>
  <si>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</si>
  <si>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</si>
  <si>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</si>
  <si>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</si>
  <si>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</si>
  <si>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</si>
  <si>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</si>
  <si>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</si>
  <si>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</si>
  <si>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</si>
  <si>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</si>
  <si>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</si>
  <si>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</si>
  <si>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</si>
  <si>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</si>
  <si>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</si>
  <si>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</si>
  <si>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</si>
  <si>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</si>
  <si>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</si>
  <si>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</si>
  <si>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</si>
  <si>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</si>
  <si>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</si>
  <si>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</si>
  <si>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</si>
  <si>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</si>
  <si>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</si>
  <si>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</si>
  <si>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</si>
  <si>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</si>
  <si>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</si>
  <si>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</si>
  <si>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</si>
  <si>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</si>
  <si>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</si>
  <si>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</si>
  <si>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</si>
  <si>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</si>
  <si>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</si>
  <si>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</si>
  <si>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</si>
  <si>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</si>
  <si>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</si>
  <si>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</si>
  <si>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</si>
  <si>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</si>
  <si>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</si>
  <si>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</si>
  <si>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</si>
  <si>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</si>
  <si>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</si>
  <si>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</si>
  <si>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</si>
  <si>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</si>
  <si>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</si>
  <si>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</si>
  <si>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</si>
  <si>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</si>
  <si>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</si>
  <si>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</si>
  <si>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</si>
  <si>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</si>
  <si>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</si>
  <si>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</si>
  <si>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</si>
  <si>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</si>
  <si>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</si>
  <si>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</si>
  <si>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</si>
  <si>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</si>
  <si>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</si>
  <si>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</si>
  <si>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</si>
  <si>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</si>
  <si>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</si>
  <si>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</si>
  <si>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</si>
  <si>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</si>
  <si>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</si>
  <si>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</si>
  <si>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</si>
  <si>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</si>
  <si>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</si>
  <si>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</si>
  <si>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</si>
  <si>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</si>
  <si>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</si>
  <si>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</si>
  <si>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</si>
  <si>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</si>
  <si>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</si>
  <si>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</si>
  <si>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</si>
  <si>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</si>
  <si>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</si>
  <si>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</si>
  <si>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</si>
  <si>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</si>
  <si>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</si>
  <si>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</si>
  <si>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</si>
  <si>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</si>
  <si>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</si>
  <si>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</si>
  <si>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</si>
  <si>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</si>
  <si>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</si>
  <si>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</si>
  <si>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</si>
  <si>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</si>
  <si>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</si>
  <si>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</si>
  <si>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</si>
  <si>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</si>
  <si>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</si>
  <si>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</si>
  <si>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</si>
  <si>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</si>
  <si>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</si>
  <si>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</si>
  <si>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</si>
  <si>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</si>
  <si>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</si>
  <si>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</si>
  <si>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</si>
  <si>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</si>
  <si>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</si>
  <si>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</si>
  <si>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</si>
  <si>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</si>
  <si>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</si>
  <si>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</si>
  <si>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</si>
  <si>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</si>
  <si>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</si>
  <si>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</si>
  <si>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</si>
  <si>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</si>
  <si>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</si>
  <si>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</si>
  <si>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</si>
  <si>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</si>
  <si>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</si>
  <si>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</si>
  <si>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</si>
  <si>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</si>
  <si>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</si>
  <si>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</si>
  <si>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</si>
  <si>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</si>
  <si>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</si>
  <si>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</si>
  <si>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</si>
  <si>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</si>
  <si>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</si>
  <si>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</si>
  <si>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</si>
  <si>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</si>
  <si>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</si>
  <si>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</si>
  <si>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</si>
  <si>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</si>
  <si>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</si>
  <si>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</si>
  <si>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</si>
  <si>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</si>
  <si>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</si>
  <si>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</si>
  <si>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</si>
  <si>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</si>
  <si>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</si>
  <si>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</si>
  <si>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</si>
  <si>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</si>
  <si>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</si>
  <si>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</si>
  <si>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</si>
  <si>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</si>
  <si>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</si>
  <si>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</si>
  <si>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</si>
  <si>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</si>
  <si>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</si>
  <si>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</si>
  <si>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</si>
  <si>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</si>
  <si>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</si>
  <si>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</si>
  <si>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</si>
  <si>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</si>
  <si>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</si>
  <si>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</si>
  <si>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</si>
  <si>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</si>
  <si>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</si>
  <si>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</si>
  <si>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</si>
  <si>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</si>
  <si>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</si>
  <si>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</si>
  <si>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</si>
  <si>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</si>
  <si>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</si>
  <si>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</si>
  <si>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</si>
  <si>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</si>
  <si>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</si>
  <si>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</si>
  <si>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</si>
  <si>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</si>
  <si>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</si>
  <si>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</si>
  <si>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</si>
  <si>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</si>
  <si>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</si>
  <si>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</si>
  <si>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</si>
  <si>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</si>
  <si>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</si>
  <si>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</si>
  <si>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</si>
  <si>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</si>
  <si>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</si>
  <si>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</si>
  <si>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</si>
  <si>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</si>
  <si>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</si>
  <si>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</si>
  <si>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</si>
  <si>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</si>
  <si>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</si>
  <si>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</si>
  <si>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</si>
  <si>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</si>
  <si>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</si>
  <si>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</si>
  <si>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</si>
  <si>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</si>
  <si>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</si>
  <si>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</si>
  <si>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</si>
  <si>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</si>
  <si>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</si>
  <si>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</si>
  <si>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</si>
  <si>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</si>
  <si>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</si>
  <si>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</si>
  <si>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</si>
  <si>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</si>
  <si>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</si>
  <si>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</si>
  <si>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</si>
  <si>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</si>
  <si>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</si>
  <si>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</si>
  <si>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</si>
  <si>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</si>
  <si>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</si>
  <si>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</si>
  <si>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</si>
  <si>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</si>
  <si>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</si>
  <si>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</si>
  <si>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</si>
  <si>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</si>
  <si>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</si>
  <si>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</si>
  <si>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</si>
  <si>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</si>
  <si>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</si>
  <si>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</si>
  <si>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</si>
  <si>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</si>
  <si>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</si>
  <si>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</si>
  <si>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</si>
  <si>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</si>
  <si>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</si>
  <si>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</si>
  <si>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</si>
  <si>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</si>
  <si>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</si>
  <si>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</si>
  <si>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</si>
  <si>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</si>
  <si>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</si>
  <si>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</si>
  <si>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</si>
  <si>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</si>
  <si>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</si>
  <si>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</si>
  <si>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</si>
  <si>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</si>
  <si>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</si>
  <si>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</si>
  <si>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</si>
  <si>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</si>
  <si>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</si>
  <si>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</si>
  <si>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</si>
  <si>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</si>
  <si>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</si>
  <si>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</si>
  <si>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</si>
  <si>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</si>
  <si>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</si>
  <si>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</si>
  <si>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</si>
  <si>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</si>
  <si>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</si>
  <si>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</si>
  <si>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</si>
  <si>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</si>
  <si>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</si>
  <si>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</si>
  <si>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</si>
  <si>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</si>
  <si>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</si>
  <si>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</si>
  <si>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</si>
  <si>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</si>
  <si>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</si>
  <si>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</si>
  <si>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</si>
  <si>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</si>
  <si>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</si>
  <si>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</si>
  <si>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</si>
  <si>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</si>
  <si>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</si>
  <si>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</si>
  <si>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</si>
  <si>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</si>
  <si>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</si>
  <si>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</si>
  <si>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</si>
  <si>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</si>
  <si>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</si>
  <si>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</si>
  <si>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</si>
  <si>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</si>
  <si>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</si>
  <si>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</si>
  <si>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</si>
  <si>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</si>
  <si>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</si>
  <si>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</si>
  <si>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</si>
  <si>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</si>
  <si>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</si>
  <si>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</si>
  <si>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</si>
  <si>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</si>
  <si>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</si>
  <si>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</si>
  <si>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</si>
  <si>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</si>
  <si>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</si>
  <si>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</si>
  <si>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</si>
  <si>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</si>
  <si>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</si>
  <si>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</si>
  <si>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</si>
  <si>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</si>
  <si>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</si>
  <si>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</si>
  <si>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</si>
  <si>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</si>
  <si>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</si>
  <si>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</si>
  <si>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</si>
  <si>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</si>
  <si>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</si>
  <si>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</si>
  <si>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</si>
  <si>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</si>
  <si>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</si>
  <si>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</si>
  <si>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</si>
  <si>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</si>
  <si>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</si>
  <si>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</si>
  <si>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</si>
  <si>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</si>
  <si>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</si>
  <si>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</si>
  <si>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</si>
  <si>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</si>
  <si>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</si>
  <si>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</si>
  <si>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</si>
  <si>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</si>
  <si>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</si>
  <si>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</si>
  <si>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</si>
  <si>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</si>
  <si>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</si>
  <si>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</si>
  <si>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</si>
  <si>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</si>
  <si>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</si>
  <si>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</si>
  <si>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</si>
  <si>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</si>
  <si>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</si>
  <si>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</si>
  <si>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</si>
  <si>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</si>
  <si>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</si>
  <si>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</si>
  <si>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</si>
  <si>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</si>
  <si>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</si>
  <si>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</si>
  <si>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</si>
  <si>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</si>
  <si>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</si>
  <si>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</si>
  <si>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</si>
  <si>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</si>
  <si>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</si>
  <si>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</si>
  <si>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</si>
  <si>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</si>
  <si>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</si>
  <si>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</si>
  <si>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</si>
  <si>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</si>
  <si>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</si>
  <si>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</si>
  <si>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</si>
  <si>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</si>
  <si>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</si>
  <si>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</si>
  <si>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</si>
  <si>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</si>
  <si>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</si>
  <si>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</si>
  <si>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</si>
  <si>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</si>
  <si>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</si>
  <si>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</si>
  <si>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</si>
  <si>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</si>
  <si>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</si>
  <si>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</si>
  <si>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</si>
  <si>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</si>
  <si>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</si>
  <si>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</si>
  <si>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</si>
  <si>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</si>
  <si>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</si>
  <si>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</si>
  <si>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</si>
  <si>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</si>
  <si>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</si>
  <si>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</si>
  <si>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</si>
  <si>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</si>
  <si>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</si>
  <si>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</si>
  <si>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</si>
  <si>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</si>
  <si>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</si>
  <si>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</si>
  <si>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</si>
  <si>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</si>
  <si>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</si>
  <si>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</si>
  <si>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</si>
  <si>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</si>
  <si>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</si>
  <si>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</si>
  <si>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</si>
  <si>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</si>
  <si>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</si>
  <si>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</si>
  <si>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</si>
  <si>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</si>
  <si>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</si>
  <si>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</si>
  <si>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</si>
  <si>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</si>
  <si>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</si>
  <si>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</si>
  <si>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</si>
  <si>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</si>
  <si>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</si>
  <si>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</si>
  <si>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</si>
  <si>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</si>
  <si>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</si>
  <si>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</si>
  <si>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</si>
  <si>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</si>
  <si>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</si>
  <si>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</si>
  <si>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</si>
  <si>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</si>
  <si>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</si>
  <si>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</si>
  <si>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</si>
  <si>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</si>
  <si>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</si>
  <si>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</si>
  <si>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</si>
  <si>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</si>
  <si>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</si>
  <si>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</si>
  <si>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</si>
  <si>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</si>
  <si>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</si>
  <si>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</si>
  <si>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</si>
  <si>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</si>
  <si>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</si>
  <si>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</si>
  <si>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</si>
  <si>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</si>
  <si>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</si>
  <si>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</si>
  <si>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</si>
  <si>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</si>
  <si>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</si>
  <si>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</si>
  <si>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</si>
  <si>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</si>
  <si>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</si>
  <si>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</si>
  <si>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</si>
  <si>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</si>
  <si>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</si>
  <si>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</si>
  <si>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</si>
  <si>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</si>
  <si>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</si>
  <si>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</si>
  <si>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</si>
  <si>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</si>
  <si>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</si>
  <si>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</si>
  <si>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</si>
  <si>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</si>
  <si>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</si>
  <si>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</si>
  <si>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</si>
  <si>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</si>
  <si>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</si>
  <si>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</si>
  <si>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</si>
  <si>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</si>
  <si>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</si>
  <si>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</si>
  <si>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</si>
  <si>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</si>
  <si>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</si>
  <si>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</si>
  <si>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</si>
  <si>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</si>
  <si>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</si>
  <si>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</si>
  <si>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</si>
  <si>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</si>
  <si>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</si>
  <si>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</si>
  <si>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</si>
  <si>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</si>
  <si>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</si>
  <si>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</si>
  <si>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</si>
  <si>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</si>
  <si>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</si>
  <si>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</si>
  <si>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</si>
  <si>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</si>
  <si>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</si>
  <si>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</si>
  <si>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</si>
  <si>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</si>
  <si>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</si>
  <si>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</si>
  <si>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</si>
  <si>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</si>
  <si>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</si>
  <si>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</si>
  <si>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</si>
  <si>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</si>
  <si>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</si>
  <si>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</si>
  <si>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</si>
  <si>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</si>
  <si>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</si>
  <si>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</si>
  <si>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</si>
  <si>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</si>
  <si>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</si>
  <si>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</si>
  <si>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</si>
  <si>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</si>
  <si>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</si>
  <si>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</si>
  <si>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</si>
  <si>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</si>
  <si>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</si>
  <si>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</si>
  <si>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</si>
  <si>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</si>
  <si>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</si>
  <si>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</si>
  <si>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</si>
  <si>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</si>
  <si>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</si>
  <si>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</si>
  <si>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</si>
  <si>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</si>
  <si>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</si>
  <si>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</si>
  <si>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</si>
  <si>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</si>
  <si>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</si>
  <si>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</si>
  <si>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</si>
  <si>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</si>
  <si>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</si>
  <si>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</si>
  <si>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</si>
  <si>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</si>
  <si>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</si>
  <si>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</si>
  <si>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</si>
  <si>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</si>
  <si>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</si>
  <si>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</si>
  <si>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</si>
  <si>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</si>
  <si>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</si>
  <si>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</si>
  <si>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</si>
  <si>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</si>
  <si>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</si>
  <si>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</si>
  <si>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</si>
  <si>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</si>
  <si>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</si>
  <si>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</si>
  <si>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</si>
  <si>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</si>
  <si>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</si>
  <si>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</si>
  <si>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</si>
  <si>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</si>
  <si>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</si>
  <si>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</si>
  <si>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</si>
  <si>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</si>
  <si>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</si>
  <si>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</si>
  <si>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</si>
  <si>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</si>
  <si>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</si>
  <si>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</si>
  <si>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</si>
  <si>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</si>
  <si>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</si>
  <si>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</si>
  <si>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</si>
  <si>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</si>
  <si>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</si>
  <si>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</si>
  <si>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</si>
  <si>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</si>
  <si>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</si>
  <si>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</si>
  <si>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</si>
  <si>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</si>
  <si>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</si>
  <si>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</si>
  <si>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</si>
  <si>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</si>
  <si>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</si>
  <si>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</si>
  <si>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</si>
  <si>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</si>
  <si>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</si>
  <si>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</si>
  <si>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</si>
  <si>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</si>
  <si>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</si>
  <si>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</si>
  <si>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</si>
  <si>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</si>
  <si>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</si>
  <si>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</si>
  <si>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</si>
  <si>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</si>
  <si>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</si>
  <si>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</si>
  <si>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</si>
  <si>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</si>
  <si>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</si>
  <si>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</si>
  <si>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</si>
  <si>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</si>
  <si>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</si>
  <si>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</si>
  <si>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</si>
  <si>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</si>
  <si>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</si>
  <si>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</si>
  <si>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</si>
  <si>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</si>
  <si>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</si>
  <si>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</si>
  <si>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</si>
  <si>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</si>
  <si>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</si>
  <si>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</si>
  <si>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</si>
  <si>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</si>
  <si>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</si>
  <si>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</si>
  <si>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</si>
  <si>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</si>
  <si>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</si>
  <si>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</si>
  <si>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</si>
  <si>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</si>
  <si>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</si>
  <si>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</si>
  <si>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</si>
  <si>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</si>
  <si>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</si>
  <si>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</si>
  <si>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</si>
  <si>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</si>
  <si>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</si>
  <si>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</si>
  <si>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</si>
  <si>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</si>
  <si>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</si>
  <si>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</si>
  <si>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</si>
  <si>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</si>
  <si>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</si>
  <si>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</si>
  <si>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</si>
  <si>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</si>
  <si>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</si>
  <si>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</si>
  <si>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</si>
  <si>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</si>
  <si>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</si>
  <si>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</si>
  <si>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</si>
  <si>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</si>
  <si>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</si>
  <si>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</si>
  <si>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</si>
  <si>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</si>
  <si>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</si>
  <si>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</si>
  <si>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</si>
  <si>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</si>
  <si>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</si>
  <si>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</si>
  <si>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</si>
  <si>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</si>
  <si>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</si>
  <si>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</si>
  <si>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</si>
  <si>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</si>
  <si>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</si>
  <si>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</si>
  <si>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</si>
  <si>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</si>
  <si>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</si>
  <si>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</si>
  <si>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</si>
  <si>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</si>
  <si>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</si>
  <si>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</si>
  <si>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</si>
  <si>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</si>
  <si>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</si>
  <si>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</si>
  <si>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</si>
  <si>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</si>
  <si>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</si>
  <si>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</si>
  <si>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</si>
  <si>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</si>
  <si>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</si>
  <si>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</si>
  <si>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</si>
  <si>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</si>
  <si>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</si>
  <si>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</si>
  <si>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</si>
  <si>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</si>
  <si>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</si>
  <si>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</si>
  <si>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</si>
  <si>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</si>
  <si>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</si>
  <si>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</si>
  <si>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</si>
  <si>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</si>
  <si>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</si>
  <si>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</si>
  <si>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</si>
  <si>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</si>
  <si>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</si>
  <si>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</si>
  <si>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</si>
  <si>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</si>
  <si>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</si>
  <si>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</si>
  <si>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</si>
  <si>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</si>
  <si>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</si>
  <si>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</si>
  <si>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</si>
  <si>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</si>
  <si>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</si>
  <si>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</si>
  <si>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</si>
  <si>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</si>
  <si>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</si>
  <si>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</si>
  <si>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</si>
  <si>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</si>
  <si>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</si>
  <si>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</si>
  <si>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</si>
  <si>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</si>
  <si>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</si>
  <si>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</si>
  <si>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</si>
  <si>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</si>
  <si>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</si>
  <si>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</si>
  <si>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</si>
  <si>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</si>
  <si>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</si>
  <si>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</si>
  <si>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</si>
  <si>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</si>
  <si>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</si>
  <si>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</si>
  <si>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</si>
  <si>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</si>
  <si>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</si>
  <si>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</si>
  <si>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</si>
  <si>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</si>
  <si>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</si>
  <si>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</si>
  <si>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</si>
  <si>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</si>
  <si>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</si>
  <si>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</si>
  <si>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</si>
  <si>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</si>
  <si>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</si>
  <si>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</si>
  <si>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</si>
  <si>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</si>
  <si>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</si>
  <si>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</si>
  <si>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</si>
  <si>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</si>
  <si>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</si>
  <si>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</si>
  <si>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</si>
  <si>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</si>
  <si>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</si>
  <si>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</si>
  <si>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</si>
  <si>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</si>
  <si>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</si>
  <si>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</si>
  <si>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</si>
  <si>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</si>
  <si>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</si>
  <si>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</si>
  <si>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</si>
  <si>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</si>
  <si>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</si>
  <si>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</si>
  <si>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</si>
  <si>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</si>
  <si>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</si>
  <si>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</si>
  <si>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</si>
  <si>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</si>
  <si>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</si>
  <si>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</si>
  <si>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</si>
  <si>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</si>
  <si>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</si>
  <si>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</si>
  <si>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</si>
  <si>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</si>
  <si>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</si>
  <si>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</si>
  <si>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</si>
  <si>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</si>
  <si>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</si>
  <si>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</si>
  <si>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</si>
  <si>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</si>
  <si>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</si>
  <si>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</si>
  <si>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</si>
  <si>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</si>
  <si>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</si>
  <si>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</si>
  <si>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</si>
  <si>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</si>
  <si>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</si>
  <si>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</si>
  <si>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</si>
  <si>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</si>
  <si>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</si>
  <si>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</si>
  <si>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</si>
  <si>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</si>
  <si>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</si>
  <si>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</si>
  <si>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</si>
  <si>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</si>
  <si>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</si>
  <si>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</si>
  <si>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</si>
  <si>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</si>
  <si>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</si>
  <si>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</si>
  <si>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</si>
  <si>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</si>
  <si>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</si>
  <si>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</si>
  <si>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</si>
  <si>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</si>
  <si>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</si>
  <si>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</si>
  <si>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</si>
  <si>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</si>
  <si>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</si>
  <si>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</si>
  <si>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</si>
  <si>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</si>
  <si>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</si>
  <si>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</si>
  <si>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</si>
  <si>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</si>
  <si>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</si>
  <si>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</si>
  <si>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</si>
  <si>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</si>
  <si>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</si>
  <si>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</si>
  <si>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</si>
  <si>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</si>
  <si>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</si>
  <si>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</si>
  <si>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</si>
  <si>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</si>
  <si>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</si>
  <si>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</si>
  <si>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</si>
  <si>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</si>
  <si>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</si>
  <si>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</si>
  <si>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</si>
  <si>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</si>
  <si>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</si>
  <si>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</si>
  <si>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</si>
  <si>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</si>
  <si>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</si>
  <si>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</si>
  <si>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</si>
  <si>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</si>
  <si>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</si>
  <si>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</si>
  <si>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</si>
  <si>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</si>
  <si>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</si>
  <si>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</si>
  <si>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</si>
  <si>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</si>
  <si>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</si>
  <si>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</si>
  <si>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</si>
  <si>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</si>
  <si>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</si>
  <si>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</si>
  <si>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</si>
  <si>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</si>
  <si>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</si>
  <si>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</si>
  <si>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</si>
  <si>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</si>
  <si>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</si>
  <si>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</si>
  <si>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</si>
  <si>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</si>
  <si>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</si>
  <si>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</si>
  <si>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</si>
  <si>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</si>
  <si>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</si>
  <si>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</si>
  <si>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</si>
  <si>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</si>
  <si>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</si>
  <si>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</si>
  <si>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</si>
  <si>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</si>
  <si>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</si>
  <si>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</si>
  <si>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</si>
  <si>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</si>
  <si>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</si>
  <si>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</si>
  <si>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</si>
  <si>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</si>
  <si>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</si>
  <si>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</si>
  <si>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</si>
  <si>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</si>
  <si>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</si>
  <si>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</si>
  <si>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</si>
  <si>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</si>
  <si>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</si>
  <si>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</si>
  <si>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</si>
  <si>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</si>
  <si>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</si>
  <si>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</si>
  <si>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</si>
  <si>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</si>
  <si>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</si>
  <si>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</si>
  <si>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</si>
  <si>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</si>
  <si>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</si>
  <si>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</si>
  <si>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</si>
  <si>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</si>
  <si>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</si>
  <si>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</si>
  <si>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</si>
  <si>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</si>
  <si>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</si>
  <si>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</si>
  <si>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</si>
  <si>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</si>
  <si>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</si>
  <si>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</si>
  <si>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</si>
  <si>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</si>
  <si>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</si>
  <si>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</si>
  <si>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</si>
  <si>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</si>
  <si>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</si>
  <si>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</si>
  <si>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</si>
  <si>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</si>
  <si>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</si>
  <si>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</si>
  <si>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</si>
  <si>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</si>
  <si>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</si>
  <si>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</si>
  <si>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</si>
  <si>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</si>
  <si>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</si>
  <si>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</si>
  <si>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</si>
  <si>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</si>
  <si>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</si>
  <si>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</si>
  <si>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</si>
  <si>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</si>
  <si>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</si>
  <si>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</si>
  <si>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</si>
  <si>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</si>
  <si>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</si>
  <si>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</si>
  <si>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</si>
  <si>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</si>
  <si>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</si>
  <si>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</si>
  <si>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</si>
  <si>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</si>
  <si>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</si>
  <si>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</si>
  <si>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</si>
  <si>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</si>
  <si>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</si>
  <si>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</si>
  <si>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</si>
  <si>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</si>
  <si>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</si>
  <si>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</si>
  <si>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</si>
  <si>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</si>
  <si>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</si>
  <si>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</si>
  <si>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</si>
  <si>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</si>
  <si>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</si>
  <si>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</si>
  <si>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</si>
  <si>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</si>
  <si>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</si>
  <si>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</si>
  <si>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</si>
  <si>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</si>
  <si>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</si>
  <si>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</si>
  <si>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</si>
  <si>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</si>
  <si>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</si>
  <si>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</si>
  <si>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</si>
  <si>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</si>
  <si>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</si>
  <si>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</si>
  <si>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</si>
  <si>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</si>
  <si>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</si>
  <si>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</si>
  <si>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</si>
  <si>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</si>
  <si>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</si>
  <si>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</si>
  <si>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</si>
  <si>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</si>
  <si>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</si>
  <si>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</si>
  <si>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</si>
  <si>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</si>
  <si>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</si>
  <si>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</si>
  <si>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</si>
  <si>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</si>
  <si>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</si>
  <si>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</si>
  <si>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</si>
  <si>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</si>
  <si>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</si>
  <si>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</si>
  <si>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</si>
  <si>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</si>
  <si>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</si>
  <si>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</si>
  <si>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</si>
  <si>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</si>
  <si>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</si>
  <si>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</si>
  <si>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</si>
  <si>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</si>
  <si>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</si>
  <si>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</si>
  <si>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</si>
  <si>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</si>
  <si>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</si>
  <si>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</si>
  <si>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</si>
  <si>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</si>
  <si>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</si>
  <si>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</si>
  <si>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</si>
  <si>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</si>
  <si>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</si>
  <si>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</si>
  <si>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</si>
  <si>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</si>
  <si>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</si>
  <si>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</si>
  <si>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</si>
  <si>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</si>
  <si>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</si>
  <si>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</si>
  <si>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</si>
  <si>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</si>
  <si>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</si>
  <si>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</si>
  <si>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</si>
  <si>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</si>
  <si>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</si>
  <si>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</si>
  <si>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</si>
  <si>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</si>
  <si>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</si>
  <si>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</si>
  <si>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</si>
  <si>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</si>
  <si>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</si>
  <si>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</si>
  <si>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</si>
  <si>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</si>
  <si>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</si>
  <si>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</si>
  <si>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</si>
  <si>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</si>
  <si>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</si>
  <si>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</si>
  <si>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</si>
  <si>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</si>
  <si>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</si>
  <si>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</si>
  <si>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</si>
  <si>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</si>
  <si>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</si>
  <si>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</si>
  <si>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</si>
  <si>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</si>
  <si>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</si>
  <si>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</si>
  <si>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</si>
  <si>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</si>
  <si>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</si>
  <si>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</si>
  <si>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</si>
  <si>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</si>
  <si>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</si>
  <si>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</si>
  <si>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</si>
  <si>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</si>
  <si>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</si>
  <si>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</si>
  <si>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</si>
  <si>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</si>
  <si>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</si>
  <si>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</si>
  <si>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</si>
  <si>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</si>
  <si>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</si>
  <si>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</si>
  <si>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</si>
  <si>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</si>
  <si>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</si>
  <si>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</si>
  <si>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</si>
  <si>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</si>
  <si>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</si>
  <si>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</si>
  <si>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</si>
  <si>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</si>
  <si>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</si>
  <si>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</si>
  <si>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</si>
  <si>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</si>
  <si>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</si>
  <si>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</si>
  <si>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</si>
  <si>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</si>
  <si>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</si>
  <si>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</si>
  <si>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</si>
  <si>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</si>
  <si>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</si>
  <si>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</si>
  <si>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</si>
  <si>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</si>
  <si>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</si>
  <si>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</si>
  <si>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</si>
  <si>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</si>
  <si>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</si>
  <si>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</si>
  <si>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</si>
  <si>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</si>
  <si>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</si>
  <si>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</si>
  <si>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</si>
  <si>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</si>
  <si>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</si>
  <si>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</si>
  <si>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</si>
  <si>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</si>
  <si>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</si>
  <si>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</si>
  <si>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</si>
  <si>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</si>
  <si>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</si>
  <si>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</si>
  <si>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</si>
  <si>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</si>
  <si>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</si>
  <si>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</si>
  <si>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</si>
  <si>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</si>
  <si>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</si>
  <si>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</si>
  <si>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</si>
  <si>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</si>
  <si>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</si>
  <si>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</si>
  <si>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</si>
  <si>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</si>
  <si>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</si>
  <si>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</si>
  <si>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</si>
  <si>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</si>
  <si>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</si>
  <si>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</si>
  <si>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</si>
  <si>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</si>
  <si>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</si>
  <si>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</si>
  <si>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</si>
  <si>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</si>
  <si>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</si>
  <si>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</si>
  <si>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</si>
  <si>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</si>
  <si>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</si>
  <si>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</si>
  <si>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</si>
  <si>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</si>
  <si>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</si>
  <si>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</si>
  <si>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</si>
  <si>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</si>
  <si>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</si>
  <si>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</si>
  <si>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</si>
  <si>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</si>
  <si>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</si>
  <si>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</si>
  <si>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</si>
  <si>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</si>
  <si>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</si>
  <si>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</si>
  <si>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</si>
  <si>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</si>
  <si>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</si>
  <si>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</si>
  <si>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</si>
  <si>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</si>
  <si>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</si>
  <si>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</si>
  <si>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</si>
  <si>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</si>
  <si>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</si>
  <si>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</si>
  <si>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</si>
  <si>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</si>
  <si>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</si>
  <si>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</si>
  <si>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</si>
  <si>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</si>
  <si>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</si>
  <si>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</si>
  <si>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</si>
  <si>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</si>
  <si>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</si>
  <si>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</si>
  <si>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</si>
  <si>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</si>
  <si>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</si>
  <si>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</si>
  <si>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</si>
  <si>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</si>
  <si>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</si>
  <si>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</si>
  <si>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</si>
  <si>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</si>
  <si>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</si>
  <si>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</si>
  <si>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</si>
  <si>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</si>
  <si>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</si>
  <si>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</si>
  <si>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</si>
  <si>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</si>
  <si>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</si>
  <si>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</si>
  <si>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</si>
  <si>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</si>
  <si>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</si>
  <si>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</si>
  <si>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</si>
  <si>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</si>
  <si>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</si>
  <si>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</si>
  <si>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</si>
  <si>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</si>
  <si>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</si>
  <si>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</si>
  <si>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</si>
  <si>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</si>
  <si>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</si>
  <si>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</si>
  <si>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</si>
  <si>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</si>
  <si>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</si>
  <si>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</si>
  <si>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</si>
  <si>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</si>
  <si>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</si>
  <si>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</si>
  <si>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</si>
  <si>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</si>
  <si>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</si>
  <si>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</si>
  <si>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</si>
  <si>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</si>
  <si>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</si>
  <si>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</si>
  <si>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</si>
  <si>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</si>
  <si>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</si>
  <si>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</si>
  <si>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</si>
  <si>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</si>
  <si>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</si>
  <si>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</si>
  <si>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</si>
  <si>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</si>
  <si>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</si>
  <si>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</si>
  <si>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</si>
  <si>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</si>
  <si>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</si>
  <si>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</si>
  <si>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</si>
  <si>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</si>
  <si>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</si>
  <si>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</si>
  <si>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</si>
  <si>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</si>
  <si>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</si>
  <si>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</si>
  <si>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</si>
  <si>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</si>
  <si>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</si>
  <si>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</si>
  <si>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</si>
  <si>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</si>
  <si>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</si>
  <si>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</si>
  <si>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</si>
  <si>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</si>
  <si>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</si>
  <si>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</si>
  <si>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</si>
  <si>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</si>
  <si>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</si>
  <si>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</si>
  <si>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</si>
  <si>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</si>
  <si>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</si>
  <si>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</si>
  <si>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</si>
  <si>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</si>
  <si>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</si>
  <si>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</si>
  <si>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</si>
  <si>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</si>
  <si>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</si>
  <si>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</si>
  <si>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</si>
  <si>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</si>
  <si>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</si>
  <si>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</si>
  <si>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</si>
  <si>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</si>
  <si>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</si>
  <si>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</si>
  <si>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</si>
  <si>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</si>
  <si>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</si>
  <si>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</si>
  <si>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</si>
  <si>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</si>
  <si>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</si>
  <si>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</si>
  <si>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</si>
  <si>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</si>
  <si>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</si>
  <si>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</si>
  <si>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</si>
  <si>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</si>
  <si>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</si>
  <si>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</si>
  <si>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</si>
  <si>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</si>
  <si>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</si>
  <si>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</si>
  <si>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</si>
  <si>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</si>
  <si>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</si>
  <si>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</si>
  <si>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</si>
  <si>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</si>
  <si>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</si>
  <si>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</si>
  <si>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</si>
  <si>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</si>
  <si>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</si>
  <si>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</si>
  <si>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</si>
  <si>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</si>
  <si>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</si>
  <si>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</si>
  <si>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</si>
  <si>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</si>
  <si>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</si>
  <si>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</si>
  <si>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</si>
  <si>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</si>
  <si>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</si>
  <si>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</si>
  <si>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</si>
  <si>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</si>
  <si>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</si>
  <si>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</si>
  <si>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</si>
  <si>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</si>
  <si>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</si>
  <si>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</si>
  <si>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</si>
  <si>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</si>
  <si>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</si>
  <si>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</si>
  <si>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</si>
  <si>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</si>
  <si>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</si>
  <si>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</si>
  <si>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</si>
  <si>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</si>
  <si>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</si>
  <si>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</si>
  <si>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</si>
  <si>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</si>
  <si>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</si>
  <si>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</si>
  <si>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</si>
  <si>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</si>
  <si>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</si>
  <si>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</si>
  <si>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</si>
  <si>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</si>
  <si>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</si>
  <si>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</si>
  <si>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</si>
  <si>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</si>
  <si>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</si>
  <si>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</si>
  <si>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</si>
  <si>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</si>
  <si>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</si>
  <si>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</si>
  <si>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</si>
  <si>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</si>
  <si>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</si>
  <si>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</si>
  <si>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</si>
  <si>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</si>
  <si>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</si>
  <si>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</si>
  <si>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</si>
  <si>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</si>
  <si>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</si>
  <si>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</si>
  <si>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</si>
  <si>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</si>
  <si>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</si>
  <si>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</si>
  <si>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</si>
  <si>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</si>
  <si>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</si>
  <si>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</si>
  <si>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</si>
  <si>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</si>
  <si>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</si>
  <si>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</si>
  <si>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</si>
  <si>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</si>
  <si>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</si>
  <si>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</si>
  <si>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</si>
  <si>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</si>
  <si>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</si>
  <si>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</si>
  <si>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</si>
  <si>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</si>
  <si>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</si>
  <si>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</si>
  <si>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</si>
  <si>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</si>
  <si>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</si>
  <si>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</si>
  <si>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</si>
  <si>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</si>
  <si>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</si>
  <si>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</si>
  <si>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</si>
  <si>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</si>
  <si>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</si>
  <si>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</si>
  <si>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</si>
  <si>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</si>
  <si>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</si>
  <si>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</si>
  <si>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</si>
  <si>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</si>
  <si>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</si>
  <si>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</si>
  <si>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</si>
  <si>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</si>
  <si>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</si>
  <si>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</si>
  <si>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</si>
  <si>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</si>
  <si>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</si>
  <si>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</si>
  <si>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</si>
  <si>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</si>
  <si>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</si>
  <si>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</si>
  <si>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</si>
  <si>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</si>
  <si>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</si>
  <si>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</si>
  <si>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</si>
  <si>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</si>
  <si>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</si>
  <si>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</si>
  <si>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</si>
  <si>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</si>
  <si>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</si>
  <si>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</si>
  <si>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</si>
  <si>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</si>
  <si>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</si>
  <si>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</si>
  <si>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</si>
  <si>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</si>
  <si>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</si>
  <si>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</si>
  <si>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</si>
  <si>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</si>
  <si>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</si>
  <si>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</si>
  <si>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</si>
  <si>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</si>
  <si>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</si>
  <si>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</si>
  <si>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</si>
  <si>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</si>
  <si>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</si>
  <si>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</si>
  <si>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</si>
  <si>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</si>
  <si>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</si>
  <si>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</si>
  <si>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</si>
  <si>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</si>
  <si>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</si>
  <si>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</si>
  <si>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</si>
  <si>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</si>
  <si>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</si>
  <si>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</si>
  <si>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</si>
  <si>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</si>
  <si>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</si>
  <si>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</si>
  <si>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</si>
  <si>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</si>
  <si>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</si>
  <si>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</si>
  <si>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</si>
  <si>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</si>
  <si>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</si>
  <si>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</si>
  <si>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</si>
  <si>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</si>
  <si>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</si>
  <si>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</si>
  <si>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</si>
  <si>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</si>
  <si>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</si>
  <si>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</si>
  <si>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</si>
  <si>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</si>
  <si>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</si>
  <si>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</si>
  <si>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</si>
  <si>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</si>
  <si>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</si>
  <si>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</si>
  <si>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</si>
  <si>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</si>
  <si>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</si>
  <si>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</si>
  <si>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</si>
  <si>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</si>
  <si>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</si>
  <si>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</si>
  <si>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</si>
  <si>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</si>
  <si>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</si>
  <si>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</si>
  <si>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</si>
  <si>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</si>
  <si>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</si>
  <si>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</si>
  <si>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</si>
  <si>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</si>
  <si>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</si>
  <si>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</si>
  <si>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</si>
  <si>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</si>
  <si>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</si>
  <si>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</si>
  <si>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</si>
  <si>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</si>
  <si>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</si>
  <si>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</si>
  <si>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</si>
  <si>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</si>
  <si>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</si>
  <si>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</si>
  <si>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</si>
  <si>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</si>
  <si>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</si>
  <si>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</si>
  <si>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</si>
  <si>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</si>
  <si>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</si>
  <si>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</si>
  <si>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</si>
  <si>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</si>
  <si>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</si>
  <si>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</si>
  <si>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</si>
  <si>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</si>
  <si>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</si>
  <si>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</si>
  <si>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</si>
  <si>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</si>
  <si>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</si>
  <si>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</si>
  <si>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</si>
  <si>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</si>
  <si>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</si>
  <si>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</si>
  <si>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</si>
  <si>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</si>
  <si>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</si>
  <si>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</si>
  <si>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</si>
  <si>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</si>
  <si>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</si>
  <si>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</si>
  <si>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</si>
  <si>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</si>
  <si>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</si>
  <si>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</si>
  <si>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</si>
  <si>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</si>
  <si>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</si>
  <si>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</si>
  <si>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</si>
  <si>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</si>
  <si>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</si>
  <si>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</si>
  <si>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</si>
  <si>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</si>
  <si>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</si>
  <si>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</si>
  <si>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</si>
  <si>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</si>
  <si>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</si>
  <si>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</si>
  <si>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</si>
  <si>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</si>
  <si>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</si>
  <si>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</si>
  <si>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</si>
  <si>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</si>
  <si>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</si>
  <si>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</si>
  <si>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</si>
  <si>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</si>
  <si>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</si>
  <si>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</si>
  <si>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</si>
  <si>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</si>
  <si>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</si>
  <si>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</si>
  <si>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</si>
  <si>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</si>
  <si>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</si>
  <si>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</si>
  <si>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</si>
  <si>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</si>
  <si>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</si>
  <si>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</si>
  <si>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</si>
  <si>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</si>
  <si>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</si>
  <si>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</si>
  <si>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</si>
  <si>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</si>
  <si>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</si>
  <si>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</si>
  <si>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</si>
  <si>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</si>
  <si>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</si>
  <si>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</si>
  <si>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</si>
  <si>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</si>
  <si>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</si>
  <si>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</si>
  <si>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</si>
  <si>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</si>
  <si>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</si>
  <si>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</si>
  <si>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</si>
  <si>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</si>
  <si>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</si>
  <si>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</si>
  <si>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</si>
  <si>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</si>
  <si>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</si>
  <si>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</si>
  <si>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</si>
  <si>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</si>
  <si>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</si>
  <si>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</si>
  <si>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</si>
  <si>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</si>
  <si>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</si>
  <si>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</si>
  <si>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</si>
  <si>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</si>
  <si>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</si>
  <si>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</si>
  <si>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</si>
  <si>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</si>
  <si>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</si>
  <si>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</si>
  <si>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</si>
  <si>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</si>
  <si>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</si>
  <si>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</si>
  <si>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</si>
  <si>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</si>
  <si>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</si>
  <si>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</si>
  <si>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</si>
  <si>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</si>
  <si>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</si>
  <si>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</si>
  <si>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</si>
  <si>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</si>
  <si>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</si>
  <si>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</si>
  <si>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</si>
  <si>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</si>
  <si>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</si>
  <si>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</si>
  <si>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</si>
  <si>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</si>
  <si>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</si>
  <si>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</si>
  <si>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</si>
  <si>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</si>
  <si>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</si>
  <si>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</si>
  <si>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</si>
  <si>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</si>
  <si>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</si>
  <si>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</si>
  <si>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</si>
  <si>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</si>
  <si>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</si>
  <si>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</si>
  <si>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</si>
  <si>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</si>
  <si>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</si>
  <si>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</si>
  <si>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</si>
  <si>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</si>
  <si>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</si>
  <si>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</si>
  <si>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</si>
  <si>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</si>
  <si>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</si>
  <si>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</si>
  <si>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</si>
  <si>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</si>
  <si>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</si>
  <si>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</si>
  <si>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</si>
  <si>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</si>
  <si>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</si>
  <si>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</si>
  <si>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</si>
  <si>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</si>
  <si>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</si>
  <si>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</si>
  <si>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</si>
  <si>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</si>
  <si>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</si>
  <si>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</si>
  <si>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</si>
  <si>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</si>
  <si>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</si>
  <si>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</si>
  <si>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</si>
  <si>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</si>
  <si>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</si>
  <si>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</si>
  <si>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</si>
  <si>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</si>
  <si>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</si>
  <si>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</si>
  <si>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</si>
  <si>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</si>
  <si>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</si>
  <si>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</si>
  <si>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</si>
  <si>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</si>
  <si>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</si>
  <si>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</si>
  <si>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</si>
  <si>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</si>
  <si>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</si>
  <si>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</si>
  <si>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</si>
  <si>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</si>
  <si>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</si>
  <si>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</si>
  <si>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</si>
  <si>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</si>
  <si>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</si>
  <si>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</si>
  <si>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</si>
  <si>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</si>
  <si>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</si>
  <si>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</si>
  <si>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</si>
  <si>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</si>
  <si>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</si>
  <si>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</si>
  <si>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</si>
  <si>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</si>
  <si>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</si>
  <si>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</si>
  <si>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</si>
  <si>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</si>
  <si>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</si>
  <si>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</si>
  <si>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</si>
  <si>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</si>
  <si>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</si>
  <si>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</si>
  <si>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</si>
  <si>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</si>
  <si>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</si>
  <si>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</si>
  <si>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</si>
  <si>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</si>
  <si>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</si>
  <si>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</si>
  <si>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</si>
  <si>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</si>
  <si>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</si>
  <si>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</si>
  <si>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</si>
  <si>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</si>
  <si>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</si>
  <si>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</si>
  <si>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</si>
  <si>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</si>
  <si>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</si>
  <si>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</si>
  <si>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</si>
  <si>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</si>
  <si>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</si>
  <si>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</si>
  <si>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</si>
  <si>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</si>
  <si>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</si>
  <si>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</si>
  <si>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</si>
  <si>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</si>
  <si>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</si>
  <si>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</si>
  <si>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</si>
  <si>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</si>
  <si>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</si>
  <si>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</si>
  <si>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</si>
  <si>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</si>
  <si>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</si>
  <si>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</si>
  <si>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</si>
  <si>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</si>
  <si>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</si>
  <si>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</si>
  <si>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</si>
  <si>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</si>
  <si>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</si>
  <si>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</si>
  <si>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</si>
  <si>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</si>
  <si>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</si>
  <si>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</si>
  <si>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</si>
  <si>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</si>
  <si>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</si>
  <si>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</si>
  <si>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</si>
  <si>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</si>
  <si>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</si>
  <si>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</si>
  <si>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</si>
  <si>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</si>
  <si>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</si>
  <si>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</si>
  <si>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</si>
  <si>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</si>
  <si>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</si>
  <si>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</si>
  <si>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</si>
  <si>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</si>
  <si>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</si>
  <si>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</si>
  <si>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</si>
  <si>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</si>
  <si>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</si>
  <si>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</si>
  <si>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</si>
  <si>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</si>
  <si>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</si>
  <si>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</si>
  <si>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</si>
  <si>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</si>
  <si>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</si>
  <si>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</si>
  <si>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</si>
  <si>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</si>
  <si>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</si>
  <si>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</si>
  <si>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</si>
  <si>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</si>
  <si>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</si>
  <si>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</si>
  <si>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</si>
  <si>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</si>
  <si>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</si>
  <si>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</si>
  <si>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</si>
  <si>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</si>
  <si>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</si>
  <si>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</si>
  <si>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</si>
  <si>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</si>
  <si>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</si>
  <si>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</si>
  <si>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</si>
  <si>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</si>
  <si>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</si>
  <si>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</si>
  <si>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</si>
  <si>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</si>
  <si>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</si>
  <si>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</si>
  <si>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</si>
  <si>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</si>
  <si>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</si>
  <si>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</si>
  <si>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</si>
  <si>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</si>
  <si>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</si>
  <si>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</si>
  <si>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</si>
  <si>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</si>
  <si>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</si>
  <si>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</si>
  <si>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</si>
  <si>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</si>
  <si>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</si>
  <si>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</si>
  <si>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</si>
  <si>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</si>
  <si>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</si>
  <si>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</si>
  <si>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</si>
  <si>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</si>
  <si>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</si>
  <si>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</si>
  <si>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</si>
  <si>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</si>
  <si>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</si>
  <si>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</si>
  <si>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</si>
  <si>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</si>
  <si>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</si>
  <si>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</si>
  <si>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</si>
  <si>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</si>
  <si>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</si>
  <si>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</si>
  <si>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</si>
  <si>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</si>
  <si>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</si>
  <si>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</si>
  <si>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</si>
  <si>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</si>
  <si>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</si>
  <si>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</si>
  <si>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</si>
  <si>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</si>
  <si>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</si>
  <si>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</si>
  <si>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</si>
  <si>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</si>
  <si>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</si>
  <si>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</si>
  <si>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</si>
  <si>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</si>
  <si>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</si>
  <si>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</si>
  <si>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</si>
  <si>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</si>
  <si>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</si>
  <si>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</si>
  <si>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</si>
  <si>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</si>
  <si>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</si>
  <si>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</si>
  <si>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</si>
  <si>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</si>
  <si>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</si>
  <si>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</si>
  <si>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</si>
  <si>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</si>
  <si>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</si>
  <si>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</si>
  <si>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</si>
  <si>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</si>
  <si>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</si>
  <si>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</si>
  <si>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</si>
  <si>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</si>
  <si>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</si>
  <si>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</si>
  <si>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</si>
  <si>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</si>
  <si>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</si>
  <si>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</si>
  <si>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</si>
  <si>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</si>
  <si>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</si>
  <si>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</si>
  <si>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</si>
  <si>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</si>
  <si>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</si>
  <si>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</si>
  <si>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</si>
  <si>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</si>
  <si>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</si>
  <si>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</si>
  <si>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</si>
  <si>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</si>
  <si>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</si>
  <si>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</si>
  <si>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</si>
  <si>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</si>
  <si>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</si>
  <si>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</si>
  <si>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</si>
  <si>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</si>
  <si>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</si>
  <si>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</si>
  <si>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</si>
  <si>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</si>
  <si>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</si>
  <si>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</si>
  <si>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</si>
  <si>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</si>
  <si>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</si>
  <si>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</si>
  <si>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</si>
  <si>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</si>
  <si>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</si>
  <si>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</si>
  <si>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</si>
  <si>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</si>
  <si>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</si>
  <si>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</si>
  <si>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</si>
  <si>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</si>
  <si>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</si>
  <si>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</si>
  <si>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</si>
  <si>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</si>
  <si>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</si>
  <si>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</si>
  <si>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</si>
  <si>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</si>
  <si>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</si>
  <si>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</si>
  <si>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</si>
  <si>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</si>
  <si>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</si>
  <si>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</si>
  <si>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</si>
  <si>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</si>
  <si>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</si>
  <si>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</si>
  <si>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</si>
  <si>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</si>
  <si>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</si>
  <si>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</si>
  <si>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</si>
  <si>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</si>
  <si>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</si>
  <si>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</si>
  <si>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</si>
  <si>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</si>
  <si>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</si>
  <si>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</si>
  <si>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</si>
  <si>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</si>
  <si>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</si>
  <si>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</si>
  <si>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</si>
  <si>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</si>
  <si>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</si>
  <si>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</si>
  <si>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</si>
  <si>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</si>
  <si>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</si>
  <si>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</si>
  <si>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</si>
  <si>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</si>
  <si>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</si>
  <si>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</si>
  <si>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</si>
  <si>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</si>
  <si>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</si>
  <si>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</si>
  <si>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</si>
  <si>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</si>
  <si>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</si>
  <si>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</si>
  <si>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</si>
  <si>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</si>
  <si>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</si>
  <si>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</si>
  <si>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</si>
  <si>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</si>
  <si>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</si>
  <si>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</si>
  <si>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</si>
  <si>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</si>
  <si>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</si>
  <si>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</si>
  <si>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</si>
  <si>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</si>
  <si>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</si>
  <si>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</si>
  <si>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</si>
  <si>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</si>
  <si>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</si>
  <si>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</si>
  <si>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</si>
  <si>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</si>
  <si>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</si>
  <si>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</si>
  <si>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</si>
  <si>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</si>
  <si>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</si>
  <si>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</si>
  <si>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</si>
  <si>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</si>
  <si>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</si>
  <si>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</si>
  <si>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</si>
  <si>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</si>
  <si>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</si>
  <si>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</si>
  <si>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</si>
  <si>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</si>
  <si>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</si>
  <si>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</si>
  <si>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</si>
  <si>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</si>
  <si>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</si>
  <si>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</si>
  <si>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</si>
  <si>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</si>
  <si>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</si>
  <si>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</si>
  <si>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</si>
  <si>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</si>
  <si>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</si>
  <si>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</si>
  <si>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</si>
  <si>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</si>
  <si>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</si>
  <si>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</si>
  <si>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</si>
  <si>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</si>
  <si>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</si>
  <si>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</si>
  <si>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</si>
  <si>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</si>
  <si>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</si>
  <si>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</si>
  <si>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</si>
  <si>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</si>
  <si>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</si>
  <si>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</si>
  <si>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</si>
  <si>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</si>
  <si>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</si>
  <si>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</si>
  <si>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</si>
  <si>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</si>
  <si>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</si>
  <si>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</si>
  <si>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</si>
  <si>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</si>
  <si>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</si>
  <si>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</si>
  <si>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</si>
  <si>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</si>
  <si>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</si>
  <si>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</si>
  <si>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</si>
  <si>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</si>
  <si>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</si>
  <si>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</si>
  <si>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</si>
  <si>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</si>
  <si>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</si>
  <si>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</si>
  <si>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</si>
  <si>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</si>
  <si>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</si>
  <si>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</si>
  <si>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</si>
  <si>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</si>
  <si>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</si>
  <si>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</si>
  <si>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</si>
  <si>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</si>
  <si>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</si>
  <si>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</si>
  <si>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</si>
  <si>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</si>
  <si>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</si>
  <si>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</si>
  <si>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</si>
  <si>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</si>
  <si>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</si>
  <si>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</si>
  <si>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</si>
  <si>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</si>
  <si>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</si>
  <si>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</si>
  <si>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</si>
  <si>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</si>
  <si>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</si>
  <si>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</si>
  <si>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</si>
  <si>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</si>
  <si>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</si>
  <si>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</si>
  <si>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</si>
  <si>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</si>
  <si>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</si>
  <si>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</si>
  <si>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</si>
  <si>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</si>
  <si>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</si>
  <si>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</si>
  <si>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</si>
  <si>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</si>
  <si>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</si>
  <si>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</si>
  <si>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</si>
  <si>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</si>
  <si>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</si>
  <si>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</si>
  <si>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</si>
  <si>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</si>
  <si>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</si>
  <si>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</si>
  <si>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</si>
  <si>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</si>
  <si>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</si>
  <si>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</si>
  <si>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</si>
  <si>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</si>
  <si>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</si>
  <si>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</si>
  <si>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</si>
  <si>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</si>
  <si>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</si>
  <si>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</si>
  <si>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</si>
  <si>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</si>
  <si>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</si>
  <si>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</si>
  <si>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</si>
  <si>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</si>
  <si>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</si>
  <si>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</si>
  <si>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</si>
  <si>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</si>
  <si>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</si>
  <si>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</si>
  <si>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</si>
  <si>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</si>
  <si>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</si>
  <si>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</si>
  <si>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</si>
  <si>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</si>
  <si>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</si>
  <si>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</si>
  <si>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</si>
  <si>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</si>
  <si>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</si>
  <si>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</si>
  <si>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</si>
  <si>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</si>
  <si>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</si>
  <si>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</si>
  <si>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</si>
  <si>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</si>
  <si>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</si>
  <si>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</si>
  <si>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</si>
  <si>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</si>
  <si>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</si>
  <si>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</si>
  <si>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</si>
  <si>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</si>
  <si>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</si>
  <si>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</si>
  <si>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</si>
  <si>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</si>
  <si>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</si>
  <si>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</si>
  <si>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</si>
  <si>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</si>
  <si>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</si>
  <si>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</si>
  <si>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</si>
  <si>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</si>
  <si>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</si>
  <si>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</si>
  <si>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</si>
  <si>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</si>
  <si>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</si>
  <si>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</si>
  <si>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</si>
  <si>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</si>
  <si>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</si>
  <si>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</si>
  <si>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</si>
  <si>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</si>
  <si>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</si>
  <si>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</si>
  <si>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</si>
  <si>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</si>
  <si>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</si>
  <si>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</si>
  <si>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</si>
  <si>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</si>
  <si>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</si>
  <si>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</si>
  <si>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</si>
  <si>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</si>
  <si>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</si>
  <si>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</si>
  <si>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</si>
  <si>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</si>
  <si>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</si>
  <si>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</si>
  <si>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</si>
  <si>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</si>
  <si>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</si>
  <si>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</si>
  <si>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</si>
  <si>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</si>
  <si>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</si>
  <si>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</si>
  <si>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</si>
  <si>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</si>
  <si>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</si>
  <si>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</si>
  <si>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</si>
  <si>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</si>
  <si>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</si>
  <si>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</si>
  <si>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</si>
  <si>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</si>
  <si>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</si>
  <si>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</si>
  <si>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</si>
  <si>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</si>
  <si>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</si>
  <si>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</si>
  <si>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</si>
  <si>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</si>
  <si>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</si>
  <si>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</si>
  <si>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</si>
  <si>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</si>
  <si>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</si>
  <si>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</si>
  <si>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</si>
  <si>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</si>
  <si>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</si>
  <si>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</si>
  <si>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</si>
  <si>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</si>
  <si>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</si>
  <si>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</si>
  <si>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</si>
  <si>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</si>
  <si>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</si>
  <si>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</si>
  <si>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</si>
  <si>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</si>
  <si>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</si>
  <si>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</si>
  <si>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</si>
  <si>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</si>
  <si>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</si>
  <si>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</si>
  <si>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</si>
  <si>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</si>
  <si>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</si>
  <si>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</si>
  <si>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</si>
  <si>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</si>
  <si>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</si>
  <si>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</si>
  <si>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</si>
  <si>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</si>
  <si>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</si>
  <si>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</si>
  <si>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</si>
  <si>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</si>
  <si>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</si>
  <si>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</si>
  <si>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</si>
  <si>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</si>
  <si>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</si>
  <si>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</si>
  <si>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</si>
  <si>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</si>
  <si>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</si>
  <si>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</si>
  <si>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</si>
  <si>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</si>
  <si>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</si>
  <si>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</si>
  <si>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</si>
  <si>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</si>
  <si>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</si>
  <si>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</si>
  <si>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</si>
  <si>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</si>
  <si>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</si>
  <si>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</si>
  <si>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</si>
  <si>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</si>
  <si>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</si>
  <si>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</si>
  <si>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</si>
  <si>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</si>
  <si>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</si>
  <si>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</si>
  <si>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</si>
  <si>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</si>
  <si>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</si>
  <si>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</si>
  <si>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</si>
  <si>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</si>
  <si>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</si>
  <si>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</si>
  <si>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</si>
  <si>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</si>
  <si>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</si>
  <si>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</si>
  <si>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</si>
  <si>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</si>
  <si>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</si>
  <si>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</si>
  <si>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</si>
  <si>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</si>
  <si>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</si>
  <si>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</si>
  <si>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</si>
  <si>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</si>
  <si>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</si>
  <si>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</si>
  <si>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</si>
  <si>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</si>
  <si>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</si>
  <si>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</si>
  <si>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</si>
  <si>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</si>
  <si>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</si>
  <si>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</si>
  <si>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</si>
  <si>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</si>
  <si>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</si>
  <si>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</si>
  <si>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</si>
  <si>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</si>
  <si>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</si>
  <si>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</si>
  <si>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</si>
  <si>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</si>
  <si>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</si>
  <si>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</si>
  <si>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</si>
  <si>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</si>
  <si>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</si>
  <si>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</si>
  <si>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</si>
  <si>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</si>
  <si>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</si>
  <si>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</si>
  <si>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</si>
  <si>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</si>
  <si>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</si>
  <si>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</si>
  <si>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</si>
  <si>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</si>
  <si>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</si>
  <si>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</si>
  <si>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</si>
  <si>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</si>
  <si>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</si>
  <si>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</si>
  <si>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</si>
  <si>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</si>
  <si>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</si>
  <si>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</si>
  <si>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</si>
  <si>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</si>
  <si>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</si>
  <si>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</si>
  <si>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</si>
  <si>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</si>
  <si>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</si>
  <si>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</si>
  <si>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</si>
  <si>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</si>
  <si>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</si>
  <si>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</si>
  <si>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</si>
  <si>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</si>
  <si>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</si>
  <si>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</si>
  <si>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</si>
  <si>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</si>
  <si>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</si>
  <si>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</si>
  <si>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</si>
  <si>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</si>
  <si>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</si>
  <si>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</si>
  <si>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</si>
  <si>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</si>
  <si>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</si>
  <si>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</si>
  <si>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</si>
  <si>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</si>
  <si>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</si>
  <si>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</si>
  <si>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</si>
  <si>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</si>
  <si>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</si>
  <si>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</si>
  <si>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</si>
  <si>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</si>
  <si>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</si>
  <si>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</si>
  <si>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</si>
  <si>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</si>
  <si>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</si>
  <si>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</si>
  <si>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</si>
  <si>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</si>
  <si>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</si>
  <si>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</si>
  <si>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</si>
  <si>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</si>
  <si>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</si>
  <si>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</si>
  <si>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</si>
  <si>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</si>
  <si>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</si>
  <si>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</si>
  <si>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</si>
  <si>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</si>
  <si>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</si>
  <si>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</si>
  <si>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</si>
  <si>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</si>
  <si>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</si>
  <si>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</si>
  <si>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</si>
  <si>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</si>
  <si>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</si>
  <si>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</si>
  <si>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</si>
  <si>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</si>
  <si>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</si>
  <si>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</si>
  <si>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</si>
  <si>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</si>
  <si>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</si>
  <si>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</si>
  <si>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</si>
  <si>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</si>
  <si>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</si>
  <si>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</si>
  <si>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</si>
  <si>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</si>
  <si>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</si>
  <si>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</si>
  <si>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</si>
  <si>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</si>
  <si>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</si>
  <si>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</si>
  <si>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</si>
  <si>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</si>
  <si>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</si>
  <si>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</si>
  <si>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</si>
  <si>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</si>
  <si>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</si>
  <si>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</si>
  <si>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</si>
  <si>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</si>
  <si>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</si>
  <si>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</si>
  <si>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</si>
  <si>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</si>
  <si>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</si>
  <si>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</si>
  <si>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</si>
  <si>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</si>
  <si>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</si>
  <si>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</si>
  <si>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</si>
  <si>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</si>
  <si>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</si>
  <si>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</si>
  <si>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</si>
  <si>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</si>
  <si>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</si>
  <si>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</si>
  <si>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</si>
  <si>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</si>
  <si>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</si>
  <si>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</si>
  <si>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</si>
  <si>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</si>
  <si>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</si>
  <si>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</si>
  <si>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</si>
  <si>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</si>
  <si>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</si>
  <si>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</si>
  <si>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</si>
  <si>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</si>
  <si>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</si>
  <si>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</si>
  <si>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</si>
  <si>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</si>
  <si>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</si>
  <si>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</si>
  <si>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</si>
  <si>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</si>
  <si>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</si>
  <si>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</si>
  <si>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</si>
  <si>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</si>
  <si>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</si>
  <si>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</si>
  <si>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</si>
  <si>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</si>
  <si>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</si>
  <si>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</si>
  <si>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</si>
  <si>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</si>
  <si>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</si>
  <si>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</si>
  <si>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</si>
  <si>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</si>
  <si>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</si>
  <si>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</si>
  <si>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</si>
  <si>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</si>
  <si>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</si>
  <si>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</si>
  <si>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</si>
  <si>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</si>
  <si>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</si>
  <si>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</si>
  <si>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</si>
  <si>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</si>
  <si>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</si>
  <si>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</si>
  <si>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</si>
  <si>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</si>
  <si>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</si>
  <si>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</si>
  <si>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</si>
  <si>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</si>
  <si>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</si>
  <si>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</si>
  <si>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</si>
  <si>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</si>
  <si>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</si>
  <si>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</si>
  <si>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</si>
  <si>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</si>
  <si>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</si>
  <si>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</si>
  <si>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</si>
  <si>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</si>
  <si>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</si>
  <si>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</si>
  <si>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</si>
  <si>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</si>
  <si>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</si>
  <si>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</si>
  <si>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</si>
  <si>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</si>
  <si>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</si>
  <si>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</si>
  <si>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</si>
  <si>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</si>
  <si>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</si>
  <si>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</si>
  <si>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</si>
  <si>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</si>
  <si>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</si>
  <si>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</si>
  <si>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</si>
  <si>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</si>
  <si>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</si>
  <si>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</si>
  <si>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</si>
  <si>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</si>
  <si>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</si>
  <si>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</si>
  <si>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</si>
  <si>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</si>
  <si>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</si>
  <si>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</si>
  <si>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</si>
  <si>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</si>
  <si>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</si>
  <si>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</si>
  <si>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</si>
  <si>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</si>
  <si>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</si>
  <si>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</si>
  <si>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</si>
  <si>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</si>
  <si>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</si>
  <si>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</si>
  <si>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</si>
  <si>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</si>
  <si>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</si>
  <si>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</si>
  <si>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</si>
  <si>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</si>
  <si>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</si>
  <si>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</si>
  <si>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</si>
  <si>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</si>
  <si>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</si>
  <si>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</si>
  <si>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</si>
  <si>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</si>
  <si>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</si>
  <si>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</si>
  <si>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</si>
  <si>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</si>
  <si>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</si>
  <si>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</si>
  <si>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</si>
  <si>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</si>
  <si>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</si>
  <si>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</si>
  <si>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</si>
  <si>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</si>
  <si>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</si>
  <si>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</si>
  <si>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</si>
  <si>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</si>
  <si>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</si>
  <si>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</si>
  <si>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</si>
  <si>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</si>
  <si>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</si>
  <si>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</si>
  <si>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</si>
  <si>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</si>
  <si>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</si>
  <si>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</si>
  <si>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</si>
  <si>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</si>
  <si>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</si>
  <si>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</si>
  <si>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</si>
  <si>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</si>
  <si>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</si>
  <si>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</si>
  <si>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</si>
  <si>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</si>
  <si>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</si>
  <si>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</si>
  <si>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</si>
  <si>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</si>
  <si>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</si>
  <si>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</si>
  <si>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</si>
  <si>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</si>
  <si>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</si>
  <si>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</si>
  <si>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</si>
  <si>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</si>
  <si>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</si>
  <si>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</si>
  <si>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</si>
  <si>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</si>
  <si>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</si>
  <si>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</si>
  <si>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</si>
  <si>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</si>
  <si>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</si>
  <si>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</si>
  <si>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</si>
  <si>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</si>
  <si>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</si>
  <si>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</si>
  <si>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</si>
  <si>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</si>
  <si>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</si>
  <si>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</si>
  <si>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</si>
  <si>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</si>
  <si>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</si>
  <si>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</si>
  <si>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</si>
  <si>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</si>
  <si>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</si>
  <si>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</si>
  <si>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</si>
  <si>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</si>
  <si>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</si>
  <si>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</si>
  <si>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</si>
  <si>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</si>
  <si>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</si>
  <si>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</si>
  <si>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</si>
  <si>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</si>
  <si>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</si>
  <si>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</si>
  <si>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</si>
  <si>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</si>
  <si>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</si>
  <si>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</si>
  <si>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</si>
  <si>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</si>
  <si>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</si>
  <si>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</si>
  <si>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</si>
  <si>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</si>
  <si>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</si>
  <si>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</si>
  <si>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</si>
  <si>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</si>
  <si>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</si>
  <si>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</si>
  <si>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</si>
  <si>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</si>
  <si>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</si>
  <si>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</si>
  <si>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</si>
  <si>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</si>
  <si>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</si>
  <si>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</si>
  <si>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</si>
  <si>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</si>
  <si>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</si>
  <si>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</si>
  <si>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</si>
  <si>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</si>
  <si>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</si>
  <si>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</si>
  <si>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</si>
  <si>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</si>
  <si>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</si>
  <si>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</si>
  <si>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</si>
  <si>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</si>
  <si>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</si>
  <si>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</si>
  <si>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</si>
  <si>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</si>
  <si>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</si>
  <si>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</si>
  <si>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</si>
  <si>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</si>
  <si>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</si>
  <si>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</si>
  <si>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</si>
  <si>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</si>
  <si>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</si>
  <si>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</si>
  <si>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</si>
  <si>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</si>
  <si>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</si>
  <si>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</si>
  <si>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</si>
  <si>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</si>
  <si>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</si>
  <si>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</si>
  <si>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</si>
  <si>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</si>
  <si>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</si>
  <si>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</si>
  <si>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</si>
  <si>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</si>
  <si>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</si>
  <si>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</si>
  <si>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</si>
  <si>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</si>
  <si>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</si>
  <si>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</si>
  <si>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</si>
  <si>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</si>
  <si>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</si>
  <si>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</si>
  <si>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</si>
  <si>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</si>
  <si>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</si>
  <si>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</si>
  <si>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</si>
  <si>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</si>
  <si>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</si>
  <si>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</si>
  <si>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</si>
  <si>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</si>
  <si>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</si>
  <si>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</si>
  <si>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</si>
  <si>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</si>
  <si>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</si>
  <si>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</si>
  <si>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</si>
  <si>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</si>
  <si>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</si>
  <si>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</si>
  <si>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</si>
  <si>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</si>
  <si>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</si>
  <si>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</si>
  <si>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</si>
  <si>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</si>
  <si>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</si>
  <si>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</si>
  <si>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</si>
  <si>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</si>
  <si>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</si>
  <si>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</si>
  <si>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</si>
  <si>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</si>
  <si>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</si>
  <si>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</si>
  <si>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</si>
  <si>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</si>
  <si>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</si>
  <si>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</si>
  <si>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</si>
  <si>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</si>
  <si>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</si>
  <si>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</si>
  <si>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</si>
  <si>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</si>
  <si>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</si>
  <si>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</si>
  <si>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</si>
  <si>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</si>
  <si>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</si>
  <si>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</si>
  <si>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</si>
  <si>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</si>
  <si>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</si>
  <si>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</si>
  <si>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</si>
  <si>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</si>
  <si>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</si>
  <si>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</si>
  <si>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</si>
  <si>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</si>
  <si>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</si>
  <si>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</si>
  <si>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</si>
  <si>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</si>
  <si>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</si>
  <si>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</si>
  <si>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</si>
  <si>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</si>
  <si>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</si>
  <si>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</si>
  <si>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</si>
  <si>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</si>
  <si>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</si>
  <si>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</si>
  <si>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</si>
  <si>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</si>
  <si>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</si>
  <si>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</si>
  <si>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</si>
  <si>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</si>
  <si>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</si>
  <si>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</si>
  <si>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</si>
  <si>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</si>
  <si>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</si>
  <si>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</si>
  <si>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</si>
  <si>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</si>
  <si>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</si>
  <si>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</si>
  <si>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</si>
  <si>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</si>
  <si>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</si>
  <si>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</si>
  <si>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</si>
  <si>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</si>
  <si>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</si>
  <si>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</si>
  <si>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</si>
  <si>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</si>
  <si>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</si>
  <si>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</si>
  <si>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</si>
  <si>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</si>
  <si>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</si>
  <si>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</si>
  <si>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</si>
  <si>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</si>
  <si>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</si>
  <si>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</si>
  <si>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</si>
  <si>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</si>
  <si>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</si>
  <si>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</si>
  <si>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</si>
  <si>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</si>
  <si>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</si>
  <si>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</si>
  <si>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</si>
  <si>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</si>
  <si>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</si>
  <si>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</si>
  <si>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</si>
  <si>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</si>
  <si>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</si>
  <si>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</si>
  <si>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</si>
  <si>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</si>
  <si>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</si>
  <si>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</si>
  <si>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</si>
  <si>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</si>
  <si>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</si>
  <si>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</si>
  <si>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</si>
  <si>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</si>
  <si>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</si>
  <si>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</si>
  <si>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</si>
  <si>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</si>
  <si>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</si>
  <si>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</si>
  <si>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</si>
  <si>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</si>
  <si>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</si>
  <si>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</si>
  <si>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</si>
  <si>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</si>
  <si>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</si>
  <si>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</si>
  <si>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</si>
  <si>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</si>
  <si>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</si>
  <si>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</si>
  <si>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</si>
  <si>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</si>
  <si>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</si>
  <si>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</si>
  <si>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</si>
  <si>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</si>
  <si>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</si>
  <si>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</si>
  <si>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</si>
  <si>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</si>
  <si>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</si>
  <si>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</si>
  <si>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</si>
  <si>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</si>
  <si>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</si>
  <si>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</si>
  <si>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</si>
  <si>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</si>
  <si>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</si>
  <si>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</si>
  <si>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</si>
  <si>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</si>
  <si>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</si>
  <si>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</si>
  <si>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</si>
  <si>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</si>
  <si>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</si>
  <si>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</si>
  <si>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</si>
  <si>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</si>
  <si>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</si>
  <si>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</si>
  <si>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</si>
  <si>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</si>
  <si>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</si>
  <si>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</si>
  <si>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</si>
  <si>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</si>
  <si>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</si>
  <si>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</si>
  <si>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</si>
  <si>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</si>
  <si>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</si>
  <si>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</si>
  <si>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</si>
  <si>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</si>
  <si>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</si>
  <si>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</si>
  <si>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</si>
  <si>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</si>
  <si>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</si>
  <si>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</si>
  <si>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</si>
  <si>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</si>
  <si>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</si>
  <si>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</si>
  <si>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</si>
  <si>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</si>
  <si>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</si>
  <si>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</si>
  <si>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</si>
  <si>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</si>
  <si>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</si>
  <si>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</si>
  <si>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</si>
  <si>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</si>
  <si>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</si>
  <si>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</si>
  <si>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</si>
  <si>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</si>
  <si>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</si>
  <si>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</si>
  <si>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</si>
  <si>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</si>
  <si>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</si>
  <si>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</si>
  <si>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</si>
  <si>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</si>
  <si>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</si>
  <si>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</si>
  <si>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</si>
  <si>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</si>
  <si>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</si>
  <si>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</si>
  <si>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</si>
  <si>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</si>
  <si>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</si>
  <si>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</si>
  <si>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</si>
  <si>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</si>
  <si>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</si>
  <si>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</si>
  <si>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</si>
  <si>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</si>
  <si>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</si>
  <si>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</si>
  <si>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</si>
  <si>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</si>
  <si>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</si>
  <si>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</si>
  <si>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</si>
  <si>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</si>
  <si>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</si>
  <si>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</si>
  <si>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</si>
  <si>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</si>
  <si>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</si>
  <si>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</si>
  <si>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</si>
  <si>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</si>
  <si>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</si>
  <si>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</si>
  <si>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</si>
  <si>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</si>
  <si>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</si>
  <si>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</si>
  <si>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</si>
  <si>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</si>
  <si>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</si>
  <si>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</si>
  <si>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</si>
  <si>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</si>
  <si>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</si>
  <si>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</si>
  <si>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</si>
  <si>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</si>
  <si>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</si>
  <si>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</si>
  <si>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</si>
  <si>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</si>
  <si>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</si>
  <si>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</si>
  <si>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</si>
  <si>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</si>
  <si>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</si>
  <si>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</si>
  <si>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</si>
  <si>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</si>
  <si>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</si>
  <si>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</si>
  <si>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</si>
  <si>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</si>
  <si>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</si>
  <si>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</si>
  <si>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</si>
  <si>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</si>
  <si>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</si>
  <si>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</si>
  <si>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</si>
  <si>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</si>
  <si>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</si>
  <si>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</si>
  <si>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</si>
  <si>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</si>
  <si>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</si>
  <si>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</si>
  <si>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</si>
  <si>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</si>
  <si>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</si>
  <si>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</si>
  <si>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</si>
  <si>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</si>
  <si>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</si>
  <si>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</si>
  <si>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</si>
  <si>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</si>
  <si>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</si>
  <si>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</si>
  <si>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</si>
  <si>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</si>
  <si>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</si>
  <si>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</si>
  <si>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</si>
  <si>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</si>
  <si>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</si>
  <si>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</si>
  <si>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</si>
  <si>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</si>
  <si>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</si>
  <si>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</si>
  <si>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</si>
  <si>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</si>
  <si>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</si>
  <si>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</si>
  <si>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</si>
  <si>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</si>
  <si>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</si>
  <si>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</si>
  <si>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</si>
  <si>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</si>
  <si>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</si>
  <si>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</si>
  <si>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</si>
  <si>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</si>
  <si>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</si>
  <si>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</si>
  <si>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</si>
  <si>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</si>
  <si>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</si>
  <si>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</si>
  <si>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</si>
  <si>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</si>
  <si>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</si>
  <si>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</si>
  <si>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</si>
  <si>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</si>
  <si>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</si>
  <si>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</si>
  <si>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</si>
  <si>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</si>
  <si>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</si>
  <si>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</si>
  <si>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</si>
  <si>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</si>
  <si>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</si>
  <si>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</si>
  <si>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</si>
  <si>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</si>
  <si>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</si>
  <si>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</si>
  <si>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</si>
  <si>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</si>
  <si>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</si>
  <si>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</si>
  <si>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</si>
  <si>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</si>
  <si>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</si>
  <si>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</si>
  <si>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</si>
  <si>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</si>
  <si>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</si>
  <si>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</si>
  <si>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</si>
  <si>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</si>
  <si>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</si>
  <si>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</si>
  <si>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</si>
  <si>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</si>
  <si>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</si>
  <si>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</si>
  <si>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</si>
  <si>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</si>
  <si>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</si>
  <si>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</si>
  <si>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</si>
  <si>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</si>
  <si>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</si>
  <si>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</si>
  <si>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</si>
  <si>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</si>
  <si>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</si>
  <si>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</si>
  <si>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</si>
  <si>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</si>
  <si>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</si>
  <si>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</si>
  <si>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</si>
  <si>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</si>
  <si>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</si>
  <si>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</si>
  <si>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</si>
  <si>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</si>
  <si>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</si>
  <si>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</si>
  <si>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</si>
  <si>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</si>
  <si>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</si>
  <si>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</si>
  <si>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</si>
  <si>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</si>
  <si>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</si>
  <si>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</si>
  <si>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</si>
  <si>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</si>
  <si>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</si>
  <si>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</si>
  <si>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</si>
  <si>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</si>
  <si>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</si>
  <si>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</si>
  <si>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</si>
  <si>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</si>
  <si>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</si>
  <si>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</si>
  <si>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</si>
  <si>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</si>
  <si>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</si>
  <si>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</si>
  <si>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</si>
  <si>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</si>
  <si>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</si>
  <si>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</si>
  <si>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</si>
  <si>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</si>
  <si>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</si>
  <si>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</si>
  <si>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</si>
  <si>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</si>
  <si>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</si>
  <si>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</si>
  <si>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</si>
  <si>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</si>
  <si>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</si>
  <si>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</si>
  <si>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</si>
  <si>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</si>
  <si>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</si>
  <si>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</si>
  <si>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</si>
  <si>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</si>
  <si>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</si>
  <si>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</si>
  <si>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</si>
  <si>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</si>
  <si>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</si>
  <si>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</si>
  <si>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</si>
  <si>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</si>
  <si>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</si>
  <si>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</si>
  <si>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</si>
  <si>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</si>
  <si>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</si>
  <si>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</si>
  <si>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</si>
  <si>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</si>
  <si>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</si>
  <si>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</si>
  <si>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</si>
  <si>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</si>
  <si>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</si>
  <si>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</si>
  <si>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</si>
  <si>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</si>
  <si>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</si>
  <si>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</si>
  <si>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</si>
  <si>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</si>
  <si>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</si>
  <si>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</si>
  <si>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</si>
  <si>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</si>
  <si>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</si>
  <si>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</si>
  <si>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</si>
  <si>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</si>
  <si>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</si>
  <si>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</si>
  <si>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</si>
  <si>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</si>
  <si>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</si>
  <si>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</si>
  <si>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</si>
  <si>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</si>
  <si>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</si>
  <si>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</si>
  <si>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</si>
  <si>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</si>
  <si>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</si>
  <si>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</si>
  <si>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</si>
  <si>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</si>
  <si>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</si>
  <si>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</si>
  <si>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</si>
  <si>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</si>
  <si>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</si>
  <si>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</si>
  <si>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</si>
  <si>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</si>
  <si>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</si>
  <si>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</si>
  <si>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</si>
  <si>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</si>
  <si>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</si>
  <si>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</si>
  <si>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</si>
  <si>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</si>
  <si>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</si>
  <si>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</si>
  <si>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</si>
  <si>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</si>
  <si>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</si>
  <si>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</si>
  <si>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</si>
  <si>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</si>
  <si>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</si>
  <si>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</si>
  <si>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</si>
  <si>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</si>
  <si>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</si>
  <si>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</si>
  <si>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</si>
  <si>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</si>
  <si>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</si>
  <si>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</si>
  <si>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</si>
  <si>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</si>
  <si>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</si>
  <si>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</si>
  <si>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</si>
  <si>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</si>
  <si>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</si>
  <si>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</si>
  <si>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</si>
  <si>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</si>
  <si>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</si>
  <si>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</si>
  <si>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</si>
  <si>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</si>
  <si>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</si>
  <si>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</si>
  <si>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</si>
  <si>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</si>
  <si>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</si>
  <si>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</si>
  <si>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</si>
  <si>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</si>
  <si>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</si>
  <si>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</si>
  <si>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</si>
  <si>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</si>
  <si>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</si>
  <si>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</si>
  <si>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</si>
  <si>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</si>
  <si>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</si>
  <si>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</si>
  <si>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</si>
  <si>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</si>
  <si>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</si>
  <si>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</si>
  <si>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</si>
  <si>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</si>
  <si>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</si>
  <si>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</si>
  <si>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</si>
  <si>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</si>
  <si>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</si>
  <si>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</si>
  <si>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</si>
  <si>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</si>
  <si>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</si>
  <si>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</si>
  <si>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</si>
  <si>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</si>
  <si>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</si>
  <si>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</si>
  <si>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</si>
  <si>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</si>
  <si>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</si>
  <si>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</si>
  <si>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</si>
  <si>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</si>
  <si>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</si>
  <si>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</si>
  <si>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</si>
  <si>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</si>
  <si>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</si>
  <si>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</si>
  <si>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</si>
  <si>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</si>
  <si>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</si>
  <si>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</si>
  <si>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</si>
  <si>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</si>
  <si>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</si>
  <si>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</si>
  <si>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</si>
  <si>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</si>
  <si>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</si>
  <si>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</si>
  <si>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</si>
  <si>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</si>
  <si>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</si>
  <si>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</si>
  <si>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</si>
  <si>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</si>
  <si>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</si>
  <si>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</si>
  <si>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</si>
  <si>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</si>
  <si>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</si>
  <si>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</si>
  <si>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</si>
  <si>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</si>
  <si>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</si>
  <si>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</si>
  <si>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</si>
  <si>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</si>
  <si>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</si>
  <si>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</si>
  <si>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</si>
  <si>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</si>
  <si>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</si>
  <si>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</si>
  <si>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</si>
  <si>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</si>
  <si>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</si>
  <si>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</si>
  <si>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</si>
  <si>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</si>
  <si>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</si>
  <si>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</si>
  <si>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</si>
  <si>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</si>
  <si>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</si>
  <si>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</si>
  <si>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</si>
  <si>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</si>
  <si>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</si>
  <si>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</si>
  <si>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</si>
  <si>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</si>
  <si>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</si>
  <si>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</si>
  <si>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</si>
  <si>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</si>
  <si>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</si>
  <si>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</si>
  <si>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</si>
  <si>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</si>
  <si>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</si>
  <si>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</si>
  <si>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</si>
  <si>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</si>
  <si>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</si>
  <si>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</si>
  <si>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</si>
  <si>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</si>
  <si>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</si>
  <si>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</si>
  <si>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</si>
  <si>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</si>
  <si>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</si>
  <si>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</si>
  <si>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</si>
  <si>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</si>
  <si>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</si>
  <si>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</si>
  <si>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</si>
  <si>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</si>
  <si>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</si>
  <si>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</si>
  <si>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</si>
  <si>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</si>
  <si>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</si>
  <si>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</si>
  <si>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</si>
  <si>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</si>
  <si>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</si>
  <si>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</si>
  <si>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</si>
  <si>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</si>
  <si>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</si>
  <si>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</si>
  <si>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</si>
  <si>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</si>
  <si>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</si>
  <si>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</si>
  <si>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</si>
  <si>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</si>
  <si>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</si>
  <si>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</si>
  <si>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</si>
  <si>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</si>
  <si>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</si>
  <si>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</si>
  <si>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</si>
  <si>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</si>
  <si>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</si>
  <si>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</si>
  <si>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</si>
  <si>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</si>
  <si>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</si>
  <si>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</si>
  <si>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</si>
  <si>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</si>
  <si>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</si>
  <si>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</si>
  <si>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</si>
  <si>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</si>
  <si>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</si>
  <si>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</si>
  <si>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</si>
  <si>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</si>
  <si>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</si>
  <si>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</si>
  <si>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</si>
  <si>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</si>
  <si>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</si>
  <si>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</si>
  <si>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</si>
  <si>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</si>
  <si>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</si>
  <si>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</si>
  <si>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</si>
  <si>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</si>
  <si>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</si>
  <si>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</si>
  <si>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</si>
  <si>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</si>
  <si>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</si>
  <si>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</si>
  <si>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</si>
  <si>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</si>
  <si>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</si>
  <si>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</si>
  <si>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</si>
  <si>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</si>
  <si>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</si>
  <si>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</si>
  <si>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</si>
  <si>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</si>
  <si>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</si>
  <si>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</si>
  <si>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</si>
  <si>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</si>
  <si>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</si>
  <si>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</si>
  <si>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</si>
  <si>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</si>
  <si>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</si>
  <si>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</si>
  <si>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</si>
  <si>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</si>
  <si>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</si>
  <si>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</si>
  <si>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</si>
  <si>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</si>
  <si>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</si>
  <si>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</si>
  <si>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</si>
  <si>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</si>
  <si>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</si>
  <si>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</si>
  <si>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</si>
  <si>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</si>
  <si>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</si>
  <si>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</si>
  <si>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</si>
  <si>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</si>
  <si>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</si>
  <si>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</si>
  <si>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</si>
  <si>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</si>
  <si>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</si>
  <si>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</si>
  <si>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</si>
  <si>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</si>
  <si>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</si>
  <si>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</si>
  <si>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</si>
  <si>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</si>
  <si>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</si>
  <si>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</si>
  <si>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</si>
  <si>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</si>
  <si>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</si>
  <si>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</si>
  <si>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</si>
  <si>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</si>
  <si>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</si>
  <si>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</si>
  <si>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</si>
  <si>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</si>
  <si>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</si>
  <si>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</si>
  <si>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</si>
  <si>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</si>
  <si>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</si>
  <si>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</si>
  <si>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</si>
  <si>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</si>
  <si>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</si>
  <si>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</si>
  <si>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</si>
  <si>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</si>
  <si>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</si>
  <si>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</si>
  <si>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</si>
  <si>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</si>
  <si>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</si>
  <si>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</si>
  <si>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</si>
  <si>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</si>
  <si>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</si>
  <si>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</si>
  <si>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</si>
  <si>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</si>
  <si>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</si>
  <si>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</si>
  <si>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</si>
  <si>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</si>
  <si>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</si>
  <si>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</si>
  <si>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</si>
  <si>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</si>
  <si>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</si>
  <si>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</si>
  <si>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</si>
  <si>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</si>
  <si>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</si>
  <si>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</si>
  <si>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</si>
  <si>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</si>
  <si>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</si>
  <si>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</si>
  <si>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</si>
  <si>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</si>
  <si>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</si>
  <si>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</si>
  <si>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</si>
  <si>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</si>
  <si>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</si>
  <si>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</si>
  <si>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</si>
  <si>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</si>
  <si>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</si>
  <si>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</si>
  <si>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</si>
  <si>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</si>
  <si>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</si>
  <si>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</si>
  <si>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</si>
  <si>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</si>
  <si>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</si>
  <si>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</si>
  <si>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</si>
  <si>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</si>
  <si>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</si>
  <si>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</si>
  <si>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</si>
  <si>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</si>
  <si>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</si>
  <si>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</si>
  <si>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</si>
  <si>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</si>
  <si>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</si>
  <si>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</si>
  <si>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</si>
  <si>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</si>
  <si>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</si>
  <si>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</si>
  <si>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</si>
  <si>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</si>
  <si>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</si>
  <si>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</si>
  <si>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</si>
  <si>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</si>
  <si>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</si>
  <si>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</si>
  <si>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</si>
  <si>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</si>
  <si>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</si>
  <si>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</si>
  <si>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</si>
  <si>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</si>
  <si>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</si>
  <si>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</si>
  <si>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</si>
  <si>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</si>
  <si>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</si>
  <si>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</si>
  <si>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</si>
  <si>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</si>
  <si>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</si>
  <si>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</si>
  <si>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</si>
  <si>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</si>
  <si>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</si>
  <si>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</si>
  <si>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</si>
  <si>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</si>
  <si>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</si>
  <si>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</si>
  <si>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</si>
  <si>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</si>
  <si>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</si>
  <si>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</si>
  <si>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</si>
  <si>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</si>
  <si>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</si>
  <si>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</si>
  <si>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</si>
  <si>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</si>
  <si>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</si>
  <si>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</si>
  <si>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</si>
  <si>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</si>
  <si>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</si>
  <si>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</si>
  <si>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</si>
  <si>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</si>
  <si>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</si>
  <si>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</si>
  <si>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</si>
  <si>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</si>
  <si>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</si>
  <si>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</si>
  <si>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</si>
  <si>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</si>
  <si>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</si>
  <si>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</si>
  <si>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</si>
  <si>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</si>
  <si>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</si>
  <si>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</si>
  <si>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</si>
  <si>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</si>
  <si>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</si>
  <si>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</si>
  <si>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</si>
  <si>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</si>
  <si>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</si>
  <si>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</si>
  <si>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</si>
  <si>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</si>
  <si>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</si>
  <si>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</si>
  <si>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</si>
  <si>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</si>
  <si>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</si>
  <si>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</si>
  <si>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</si>
  <si>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</si>
  <si>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</si>
  <si>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</si>
  <si>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</si>
  <si>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</si>
  <si>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</si>
  <si>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</si>
  <si>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</si>
  <si>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</si>
  <si>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</si>
  <si>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</si>
  <si>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</si>
  <si>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</si>
  <si>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</si>
  <si>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</si>
  <si>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</si>
  <si>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</si>
  <si>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</si>
  <si>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</si>
  <si>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</si>
  <si>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</si>
  <si>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</si>
  <si>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</si>
  <si>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</si>
  <si>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</si>
  <si>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</si>
  <si>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</si>
  <si>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</si>
  <si>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</si>
  <si>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</si>
  <si>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</si>
  <si>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</si>
  <si>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</si>
  <si>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</si>
  <si>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</si>
  <si>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</si>
  <si>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</si>
  <si>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</si>
  <si>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</si>
  <si>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</si>
  <si>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</si>
  <si>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</si>
  <si>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</si>
  <si>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</si>
  <si>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</si>
  <si>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</si>
  <si>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</si>
  <si>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</si>
  <si>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</si>
  <si>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</si>
  <si>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</si>
  <si>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</si>
  <si>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</si>
  <si>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</si>
  <si>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</si>
  <si>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</si>
  <si>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</si>
  <si>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</si>
  <si>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</si>
  <si>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</si>
  <si>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</si>
  <si>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</si>
  <si>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</si>
  <si>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</si>
  <si>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</si>
  <si>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</si>
  <si>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</si>
  <si>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</si>
  <si>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</si>
  <si>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</si>
  <si>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</si>
  <si>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</si>
  <si>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</si>
  <si>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</si>
  <si>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</si>
  <si>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</si>
  <si>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</si>
  <si>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</si>
  <si>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</si>
  <si>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</si>
  <si>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</si>
  <si>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</si>
  <si>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</si>
  <si>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</si>
  <si>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</si>
  <si>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</si>
  <si>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</si>
  <si>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</si>
  <si>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</si>
  <si>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</si>
  <si>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</si>
  <si>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</si>
  <si>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</si>
  <si>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</si>
  <si>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</si>
  <si>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</si>
  <si>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</si>
  <si>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</si>
  <si>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</si>
  <si>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</si>
  <si>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</si>
  <si>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</si>
  <si>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</si>
  <si>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</si>
  <si>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</si>
  <si>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</si>
  <si>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</si>
  <si>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</si>
  <si>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</si>
  <si>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</si>
  <si>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</si>
  <si>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</si>
  <si>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</si>
  <si>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</si>
  <si>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</si>
  <si>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</si>
  <si>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</si>
  <si>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</si>
  <si>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</si>
  <si>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</si>
  <si>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</si>
  <si>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</si>
  <si>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</si>
  <si>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</si>
  <si>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</si>
  <si>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</si>
  <si>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</si>
  <si>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</si>
  <si>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</si>
  <si>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</si>
  <si>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</si>
  <si>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</si>
  <si>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</si>
  <si>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</si>
  <si>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</si>
  <si>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</si>
  <si>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</si>
  <si>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</si>
  <si>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</si>
  <si>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</si>
  <si>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</si>
  <si>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</si>
  <si>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</si>
  <si>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</si>
  <si>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</si>
  <si>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</si>
  <si>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</si>
  <si>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</si>
  <si>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</si>
  <si>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</si>
  <si>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</si>
  <si>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</si>
  <si>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</si>
  <si>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</si>
  <si>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</si>
  <si>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</si>
  <si>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</si>
  <si>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</si>
  <si>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</si>
  <si>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</si>
  <si>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</si>
  <si>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</si>
  <si>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</si>
  <si>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</si>
  <si>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</si>
  <si>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</si>
  <si>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</si>
  <si>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</si>
  <si>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</si>
  <si>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</si>
  <si>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</si>
  <si>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</si>
  <si>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</si>
  <si>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</si>
  <si>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</si>
  <si>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</si>
  <si>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</si>
  <si>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</si>
  <si>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</si>
  <si>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</si>
  <si>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</si>
  <si>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</si>
  <si>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</si>
  <si>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</si>
  <si>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</si>
  <si>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</si>
  <si>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</si>
  <si>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</si>
  <si>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</si>
  <si>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</si>
  <si>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</si>
  <si>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</si>
  <si>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</si>
  <si>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</si>
  <si>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</si>
  <si>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</si>
  <si>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</si>
  <si>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</si>
  <si>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</si>
  <si>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</si>
  <si>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</si>
  <si>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</si>
  <si>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</si>
  <si>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</si>
  <si>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</si>
  <si>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</si>
  <si>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</si>
  <si>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</si>
  <si>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</si>
  <si>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</si>
  <si>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</si>
  <si>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</si>
  <si>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</si>
  <si>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</si>
  <si>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</si>
  <si>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</si>
  <si>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</si>
  <si>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</si>
  <si>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</si>
  <si>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</si>
  <si>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</si>
  <si>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</si>
  <si>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</si>
  <si>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</si>
  <si>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</si>
  <si>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</si>
  <si>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</si>
  <si>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</si>
  <si>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</si>
  <si>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</si>
  <si>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</si>
  <si>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</si>
  <si>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</si>
  <si>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</si>
  <si>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</si>
  <si>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</si>
  <si>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</si>
  <si>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</si>
  <si>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</si>
  <si>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</si>
  <si>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</si>
  <si>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</si>
  <si>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</si>
  <si>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</si>
  <si>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</si>
  <si>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</si>
  <si>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</si>
  <si>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</si>
  <si>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</si>
  <si>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</si>
  <si>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</si>
  <si>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</si>
  <si>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</si>
  <si>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</si>
  <si>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</si>
  <si>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</si>
  <si>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</si>
  <si>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</si>
  <si>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</si>
  <si>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</si>
  <si>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</si>
  <si>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</si>
  <si>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</si>
  <si>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</si>
  <si>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</si>
  <si>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</si>
  <si>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</si>
  <si>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</si>
  <si>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</si>
  <si>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</si>
  <si>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</si>
  <si>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</si>
  <si>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</si>
  <si>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</si>
  <si>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</si>
  <si>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</si>
  <si>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</si>
  <si>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</si>
  <si>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</si>
  <si>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</si>
  <si>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</si>
  <si>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</si>
  <si>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</si>
  <si>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</si>
  <si>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</si>
  <si>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</si>
  <si>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</si>
  <si>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</si>
  <si>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</si>
  <si>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</si>
  <si>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</si>
  <si>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</si>
  <si>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</si>
  <si>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</si>
  <si>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</si>
  <si>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</si>
  <si>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</si>
  <si>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</si>
  <si>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</si>
  <si>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</si>
  <si>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</si>
  <si>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</si>
  <si>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</si>
  <si>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</si>
  <si>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</si>
  <si>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</si>
  <si>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</si>
  <si>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</si>
  <si>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</si>
  <si>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</si>
  <si>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</si>
  <si>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</si>
  <si>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</si>
  <si>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</si>
  <si>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</si>
  <si>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</si>
  <si>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</si>
  <si>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</si>
  <si>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</si>
  <si>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</si>
  <si>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</si>
  <si>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</si>
  <si>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</si>
  <si>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</si>
  <si>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</si>
  <si>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</si>
  <si>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</si>
  <si>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</si>
  <si>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</si>
  <si>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</si>
  <si>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</si>
  <si>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</si>
  <si>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</si>
  <si>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</si>
  <si>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</si>
  <si>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</si>
  <si>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</si>
  <si>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</si>
  <si>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</si>
  <si>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</si>
  <si>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</si>
  <si>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</si>
  <si>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</si>
  <si>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</si>
  <si>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</si>
  <si>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</si>
  <si>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</si>
  <si>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</si>
  <si>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</si>
  <si>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</si>
  <si>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</si>
  <si>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</si>
  <si>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</si>
  <si>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</si>
  <si>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</si>
  <si>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</si>
  <si>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</si>
  <si>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</si>
  <si>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</si>
  <si>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</si>
  <si>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</si>
  <si>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</si>
  <si>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</si>
  <si>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</si>
  <si>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</si>
  <si>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</si>
  <si>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</si>
  <si>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</si>
  <si>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</si>
  <si>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</si>
  <si>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</si>
  <si>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</si>
  <si>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</si>
  <si>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</si>
  <si>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</si>
  <si>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</si>
  <si>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</si>
  <si>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</si>
  <si>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</si>
  <si>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</si>
  <si>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</si>
  <si>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</si>
  <si>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</si>
  <si>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</si>
  <si>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</si>
  <si>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</si>
  <si>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</si>
  <si>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</si>
  <si>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</si>
  <si>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</si>
  <si>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</si>
  <si>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</si>
  <si>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</si>
  <si>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</si>
  <si>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</si>
  <si>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</si>
  <si>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</si>
  <si>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</si>
  <si>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</si>
  <si>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</si>
  <si>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</si>
  <si>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</si>
  <si>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</si>
  <si>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</si>
  <si>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</si>
  <si>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</si>
  <si>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</si>
  <si>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</si>
  <si>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</si>
  <si>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</si>
  <si>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</si>
  <si>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</si>
  <si>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</si>
  <si>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</si>
  <si>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</si>
  <si>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</si>
  <si>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</si>
  <si>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</si>
  <si>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</si>
  <si>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</si>
  <si>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</si>
  <si>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</si>
  <si>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</si>
  <si>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</si>
  <si>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</si>
  <si>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</si>
  <si>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</si>
  <si>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</si>
  <si>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</si>
  <si>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</si>
  <si>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</si>
  <si>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</si>
  <si>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</si>
  <si>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</si>
  <si>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</si>
  <si>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</si>
  <si>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</si>
  <si>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</si>
  <si>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</si>
  <si>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</si>
  <si>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</si>
  <si>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</si>
  <si>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</si>
  <si>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</si>
  <si>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</si>
  <si>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</si>
  <si>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</si>
  <si>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</si>
  <si>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</si>
  <si>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</si>
  <si>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</si>
  <si>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</si>
  <si>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</si>
  <si>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</si>
  <si>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</si>
  <si>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</si>
  <si>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</si>
  <si>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</si>
  <si>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</si>
  <si>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</si>
  <si>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</si>
  <si>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</si>
  <si>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</si>
  <si>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</si>
  <si>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</si>
  <si>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</si>
  <si>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</si>
  <si>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</si>
  <si>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</si>
  <si>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</si>
  <si>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</si>
  <si>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</si>
  <si>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</si>
  <si>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</si>
  <si>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</si>
  <si>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</si>
  <si>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</si>
  <si>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</si>
  <si>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</si>
  <si>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</si>
  <si>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</si>
  <si>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</si>
  <si>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</si>
  <si>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</si>
  <si>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</si>
  <si>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</si>
  <si>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</si>
  <si>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</si>
  <si>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</si>
  <si>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</si>
  <si>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</si>
  <si>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</si>
  <si>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</si>
  <si>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</si>
  <si>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</si>
  <si>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</si>
  <si>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</si>
  <si>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</si>
  <si>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</si>
  <si>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</si>
  <si>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</si>
  <si>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</si>
  <si>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</si>
  <si>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</si>
  <si>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</si>
  <si>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</si>
  <si>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</si>
  <si>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</si>
  <si>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</si>
  <si>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</si>
  <si>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</si>
  <si>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</si>
  <si>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</si>
  <si>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</si>
  <si>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</si>
  <si>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</si>
  <si>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</si>
  <si>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</si>
  <si>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</si>
  <si>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</si>
  <si>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</si>
  <si>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</si>
  <si>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</si>
  <si>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</si>
  <si>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</si>
  <si>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</si>
  <si>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</si>
  <si>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</si>
  <si>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</si>
  <si>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</si>
  <si>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</si>
  <si>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</si>
  <si>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</si>
  <si>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</si>
  <si>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</si>
  <si>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</si>
  <si>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</si>
  <si>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</si>
  <si>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</si>
  <si>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</si>
  <si>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</si>
  <si>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</si>
  <si>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</si>
  <si>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</si>
  <si>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</si>
  <si>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</si>
  <si>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</si>
  <si>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</si>
  <si>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</si>
  <si>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</si>
  <si>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</si>
  <si>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</si>
  <si>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</si>
  <si>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</si>
  <si>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</si>
  <si>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</si>
  <si>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</si>
  <si>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</si>
  <si>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</si>
  <si>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</si>
  <si>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</si>
  <si>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</si>
  <si>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</si>
  <si>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</si>
  <si>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</si>
  <si>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</si>
  <si>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</si>
  <si>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</si>
  <si>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</si>
  <si>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</si>
  <si>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</si>
  <si>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</si>
  <si>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</si>
  <si>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</si>
  <si>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</si>
  <si>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</si>
  <si>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</si>
  <si>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</si>
  <si>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</si>
  <si>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</si>
  <si>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</si>
  <si>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</si>
  <si>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</si>
  <si>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</si>
  <si>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</si>
  <si>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</si>
  <si>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</si>
  <si>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</si>
  <si>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</si>
  <si>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</si>
  <si>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</si>
  <si>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</si>
  <si>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</si>
  <si>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</si>
  <si>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</si>
  <si>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</si>
  <si>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</si>
  <si>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</si>
  <si>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</si>
  <si>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</si>
  <si>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</si>
  <si>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</si>
  <si>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</si>
  <si>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</si>
  <si>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</si>
  <si>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</si>
  <si>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</si>
  <si>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</si>
  <si>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</si>
  <si>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</si>
  <si>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</si>
  <si>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</si>
  <si>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</si>
  <si>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</si>
  <si>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</si>
  <si>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</si>
  <si>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</si>
  <si>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</si>
  <si>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</si>
  <si>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</si>
  <si>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</si>
  <si>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</si>
  <si>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</si>
  <si>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</si>
  <si>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</si>
  <si>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</si>
  <si>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</si>
  <si>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</si>
  <si>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</si>
  <si>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</si>
  <si>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</si>
  <si>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</si>
  <si>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</si>
  <si>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</si>
  <si>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</si>
  <si>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</si>
  <si>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</si>
  <si>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</si>
  <si>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</si>
  <si>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</si>
  <si>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</si>
  <si>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</si>
  <si>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</si>
  <si>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</si>
  <si>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</si>
  <si>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</si>
  <si>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</si>
  <si>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</si>
  <si>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</si>
  <si>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</si>
  <si>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</si>
  <si>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</si>
  <si>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</si>
  <si>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</si>
  <si>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</si>
  <si>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</si>
  <si>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</si>
  <si>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</si>
  <si>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</si>
  <si>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</si>
  <si>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</si>
  <si>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</si>
  <si>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</si>
  <si>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</si>
  <si>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</si>
  <si>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</si>
  <si>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</si>
  <si>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</si>
  <si>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</si>
  <si>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</si>
  <si>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</si>
  <si>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</si>
  <si>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</si>
  <si>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</si>
  <si>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</si>
  <si>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</si>
  <si>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</si>
  <si>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</si>
  <si>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</si>
  <si>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</si>
  <si>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</si>
  <si>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</si>
  <si>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</si>
  <si>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</si>
  <si>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</si>
  <si>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</si>
  <si>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</si>
  <si>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</si>
  <si>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</si>
  <si>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</si>
  <si>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</si>
  <si>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</si>
  <si>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</si>
  <si>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</si>
  <si>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</si>
  <si>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</si>
  <si>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</si>
  <si>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</si>
  <si>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</si>
  <si>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</si>
  <si>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</si>
  <si>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</si>
  <si>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</si>
  <si>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</si>
  <si>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</si>
  <si>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</si>
  <si>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</si>
  <si>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</si>
  <si>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</si>
  <si>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</si>
  <si>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</si>
  <si>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</si>
  <si>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</si>
  <si>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</si>
  <si>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</si>
  <si>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</si>
  <si>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</si>
  <si>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</si>
  <si>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</si>
  <si>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</si>
  <si>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</si>
  <si>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</si>
  <si>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</si>
  <si>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</si>
  <si>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</si>
  <si>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</si>
  <si>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</si>
  <si>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</si>
  <si>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</si>
  <si>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</si>
  <si>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</si>
  <si>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</si>
  <si>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</si>
  <si>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</si>
  <si>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</si>
  <si>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</si>
  <si>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</si>
  <si>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</si>
  <si>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</si>
  <si>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</si>
  <si>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</si>
  <si>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</si>
  <si>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</si>
  <si>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</si>
  <si>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</si>
  <si>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</si>
  <si>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</si>
  <si>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</si>
  <si>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</si>
  <si>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</si>
  <si>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</si>
  <si>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</si>
  <si>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</si>
  <si>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</si>
  <si>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</si>
  <si>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</si>
  <si>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</si>
  <si>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</si>
  <si>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</si>
  <si>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</si>
  <si>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</si>
  <si>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</si>
  <si>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</si>
  <si>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</si>
  <si>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</si>
  <si>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</si>
  <si>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</si>
  <si>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</si>
  <si>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</si>
  <si>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</si>
  <si>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</si>
  <si>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</si>
  <si>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</si>
  <si>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</si>
  <si>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</si>
  <si>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</si>
  <si>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</si>
  <si>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</si>
  <si>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</si>
  <si>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</si>
  <si>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</si>
  <si>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</si>
  <si>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</si>
  <si>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</si>
  <si>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</si>
  <si>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</si>
  <si>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</si>
  <si>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</si>
  <si>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</si>
  <si>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</si>
  <si>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</si>
  <si>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</si>
  <si>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</si>
  <si>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</si>
  <si>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</si>
  <si>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</si>
  <si>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</si>
  <si>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</si>
  <si>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</si>
  <si>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</si>
  <si>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</si>
  <si>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</si>
  <si>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</si>
  <si>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</si>
  <si>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</si>
  <si>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</si>
  <si>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</si>
  <si>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</si>
  <si>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</si>
  <si>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</si>
  <si>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</si>
  <si>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</si>
  <si>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</si>
  <si>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</si>
  <si>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</si>
  <si>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</si>
  <si>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</si>
  <si>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</si>
  <si>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</si>
  <si>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</si>
  <si>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</si>
  <si>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</si>
  <si>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</si>
  <si>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</si>
  <si>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</si>
  <si>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</si>
  <si>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</si>
  <si>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</si>
  <si>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</si>
  <si>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</si>
  <si>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</si>
  <si>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</si>
  <si>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</si>
  <si>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</si>
  <si>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</si>
  <si>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</si>
  <si>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</si>
  <si>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</si>
  <si>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</si>
  <si>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</si>
  <si>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</si>
  <si>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</si>
  <si>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</si>
  <si>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</si>
  <si>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</si>
  <si>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</si>
  <si>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</si>
  <si>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</si>
  <si>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</si>
  <si>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</si>
  <si>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</si>
  <si>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</si>
  <si>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</si>
  <si>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</si>
  <si>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</si>
  <si>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</si>
  <si>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</si>
  <si>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</si>
  <si>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</si>
  <si>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</si>
  <si>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</si>
  <si>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</si>
  <si>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</si>
  <si>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</si>
  <si>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</si>
  <si>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</si>
  <si>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</si>
  <si>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</si>
  <si>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</si>
  <si>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</si>
  <si>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</si>
  <si>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</si>
  <si>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</si>
  <si>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</si>
  <si>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</si>
  <si>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</si>
  <si>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</si>
  <si>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</si>
  <si>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</si>
  <si>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</si>
  <si>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</si>
  <si>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</si>
  <si>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</si>
  <si>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</si>
  <si>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</si>
  <si>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</si>
  <si>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</si>
  <si>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</si>
  <si>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</si>
  <si>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</si>
  <si>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</si>
  <si>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</si>
  <si>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</si>
  <si>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</si>
  <si>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</si>
  <si>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</si>
  <si>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</si>
  <si>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</si>
  <si>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</si>
  <si>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</si>
  <si>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</si>
  <si>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</si>
  <si>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</si>
  <si>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</si>
  <si>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</si>
  <si>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</si>
  <si>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</si>
  <si>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</si>
  <si>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</si>
  <si>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</si>
  <si>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</si>
  <si>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</si>
  <si>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</si>
  <si>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</si>
  <si>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</si>
  <si>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</si>
  <si>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</si>
  <si>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</si>
  <si>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</si>
  <si>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</si>
  <si>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</si>
  <si>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</si>
  <si>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</si>
  <si>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</si>
  <si>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</si>
  <si>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</si>
  <si>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</si>
  <si>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</si>
  <si>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</si>
  <si>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</si>
  <si>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</si>
  <si>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</si>
  <si>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</si>
  <si>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</si>
  <si>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</si>
  <si>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</si>
  <si>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</si>
  <si>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</si>
  <si>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</si>
  <si>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</si>
  <si>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</si>
  <si>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</si>
  <si>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</si>
  <si>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</si>
  <si>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</si>
  <si>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</si>
  <si>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</si>
  <si>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</si>
  <si>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</si>
  <si>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</si>
  <si>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</si>
  <si>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</si>
  <si>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</si>
  <si>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</si>
  <si>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</si>
  <si>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</si>
  <si>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</si>
  <si>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</si>
  <si>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</si>
  <si>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</si>
  <si>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</si>
  <si>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</si>
  <si>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</si>
  <si>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</si>
  <si>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</si>
  <si>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</si>
  <si>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</si>
  <si>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</si>
  <si>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</si>
  <si>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</si>
  <si>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</si>
  <si>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</si>
  <si>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</si>
  <si>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</si>
  <si>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</si>
  <si>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</si>
  <si>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</si>
  <si>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</si>
  <si>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</si>
  <si>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</si>
  <si>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</si>
  <si>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</si>
  <si>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</si>
  <si>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</si>
  <si>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</si>
  <si>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</si>
  <si>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</si>
  <si>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</si>
  <si>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</si>
  <si>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</si>
  <si>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</si>
  <si>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</si>
  <si>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</si>
  <si>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</si>
  <si>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</si>
  <si>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</si>
  <si>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</si>
  <si>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</si>
  <si>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</si>
  <si>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</si>
  <si>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</si>
  <si>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</si>
  <si>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</si>
  <si>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</si>
  <si>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</si>
  <si>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</si>
  <si>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</si>
  <si>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</si>
  <si>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</si>
  <si>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</si>
  <si>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</si>
  <si>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</si>
  <si>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</si>
  <si>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</si>
  <si>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</si>
  <si>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</si>
  <si>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</si>
  <si>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</si>
  <si>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</si>
  <si>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</si>
  <si>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</si>
  <si>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</si>
  <si>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</si>
  <si>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</si>
  <si>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</si>
  <si>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</si>
  <si>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</si>
  <si>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</si>
  <si>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</si>
  <si>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</si>
  <si>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</si>
  <si>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</si>
  <si>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</si>
  <si>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</si>
  <si>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</si>
  <si>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</si>
  <si>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</si>
  <si>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</si>
  <si>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</si>
  <si>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</si>
  <si>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</si>
  <si>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</si>
  <si>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</si>
  <si>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</si>
  <si>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</si>
  <si>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</si>
  <si>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</si>
  <si>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</si>
  <si>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</si>
  <si>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</si>
  <si>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</si>
  <si>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</si>
  <si>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</si>
  <si>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</si>
  <si>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</si>
  <si>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</si>
  <si>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</si>
  <si>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</si>
  <si>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</si>
  <si>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</si>
  <si>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</si>
  <si>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</si>
  <si>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</si>
  <si>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</si>
  <si>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</si>
  <si>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</si>
  <si>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</si>
  <si>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</si>
  <si>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</si>
  <si>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</si>
  <si>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</si>
  <si>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</si>
  <si>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</si>
  <si>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</si>
  <si>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</si>
  <si>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</si>
  <si>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</si>
  <si>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</si>
  <si>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</si>
  <si>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</si>
  <si>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</si>
  <si>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</si>
  <si>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</si>
  <si>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</si>
  <si>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</si>
  <si>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</si>
  <si>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</si>
  <si>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</si>
  <si>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</si>
  <si>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</si>
  <si>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</si>
  <si>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</si>
  <si>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</si>
  <si>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</si>
  <si>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</si>
  <si>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</si>
  <si>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</si>
  <si>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</si>
  <si>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</si>
  <si>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</si>
  <si>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</si>
  <si>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</si>
  <si>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</si>
  <si>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</si>
  <si>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</si>
  <si>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</si>
  <si>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</si>
  <si>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</si>
  <si>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</si>
  <si>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</si>
  <si>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</si>
  <si>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</si>
  <si>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</si>
  <si>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</si>
  <si>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</si>
  <si>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</si>
  <si>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</si>
  <si>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</si>
  <si>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</si>
  <si>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</si>
  <si>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</si>
  <si>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</si>
  <si>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</si>
  <si>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</si>
  <si>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</si>
  <si>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</si>
  <si>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</si>
  <si>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</si>
  <si>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</si>
  <si>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</si>
  <si>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</si>
  <si>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</si>
  <si>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</si>
  <si>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</si>
  <si>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</si>
  <si>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</si>
  <si>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</si>
  <si>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</si>
  <si>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</si>
  <si>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</si>
  <si>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</si>
  <si>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</si>
  <si>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</si>
  <si>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</si>
  <si>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</si>
  <si>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</si>
  <si>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</si>
  <si>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</si>
  <si>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</si>
  <si>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</si>
  <si>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</si>
  <si>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</si>
  <si>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</si>
  <si>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</si>
  <si>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</si>
  <si>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</si>
  <si>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</si>
  <si>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</si>
  <si>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</si>
  <si>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</si>
  <si>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</si>
  <si>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</si>
  <si>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</si>
  <si>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</si>
  <si>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</si>
  <si>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</si>
  <si>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</si>
  <si>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</si>
  <si>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</si>
  <si>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</si>
  <si>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</si>
  <si>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</si>
  <si>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</si>
  <si>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</si>
  <si>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</si>
  <si>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</si>
  <si>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</si>
  <si>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</si>
  <si>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</si>
  <si>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</si>
  <si>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</si>
  <si>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</si>
  <si>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</si>
  <si>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</si>
  <si>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</si>
  <si>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</si>
  <si>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</si>
  <si>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</si>
  <si>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</si>
  <si>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</si>
  <si>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</si>
  <si>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</si>
  <si>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</si>
  <si>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</si>
  <si>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</si>
  <si>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</si>
  <si>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</si>
  <si>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</si>
  <si>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</si>
  <si>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</si>
  <si>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</si>
  <si>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</si>
  <si>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</si>
  <si>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</si>
  <si>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</si>
  <si>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</si>
  <si>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</si>
  <si>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</si>
  <si>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</si>
  <si>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</si>
  <si>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</si>
  <si>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</si>
  <si>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</si>
  <si>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</si>
  <si>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</si>
  <si>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</si>
  <si>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</si>
  <si>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</si>
  <si>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</si>
  <si>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</si>
  <si>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</si>
  <si>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</si>
  <si>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</si>
  <si>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</si>
  <si>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</si>
  <si>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</si>
  <si>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</si>
  <si>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</si>
  <si>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</si>
  <si>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</si>
  <si>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</si>
  <si>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</si>
  <si>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</si>
  <si>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</si>
  <si>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</si>
  <si>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</si>
  <si>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</si>
  <si>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</si>
  <si>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</si>
  <si>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</si>
  <si>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</si>
  <si>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</si>
  <si>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</si>
  <si>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</si>
  <si>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</si>
  <si>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</si>
  <si>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</si>
  <si>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</si>
  <si>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</si>
  <si>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</si>
  <si>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</si>
  <si>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</si>
  <si>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</si>
  <si>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</si>
  <si>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</si>
  <si>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</si>
  <si>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</si>
  <si>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</si>
  <si>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</si>
  <si>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</si>
  <si>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</si>
  <si>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</si>
  <si>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</si>
  <si>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</si>
  <si>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</si>
  <si>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</si>
  <si>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</si>
  <si>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</si>
  <si>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</si>
  <si>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</si>
  <si>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</si>
  <si>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</si>
  <si>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</si>
  <si>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</si>
  <si>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</si>
  <si>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</si>
  <si>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</si>
  <si>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</si>
  <si>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</si>
  <si>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</si>
  <si>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</si>
  <si>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</si>
  <si>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</si>
  <si>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</si>
  <si>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</si>
  <si>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</si>
  <si>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</si>
  <si>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</si>
  <si>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</si>
  <si>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</si>
  <si>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</si>
  <si>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</si>
  <si>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</si>
  <si>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</si>
  <si>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</si>
  <si>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</si>
  <si>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</si>
  <si>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</si>
  <si>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</si>
  <si>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</si>
  <si>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</si>
  <si>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</si>
  <si>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</si>
  <si>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</si>
  <si>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</si>
  <si>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</si>
  <si>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</si>
  <si>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</si>
  <si>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</si>
  <si>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</si>
  <si>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</si>
  <si>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</si>
  <si>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</si>
  <si>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</si>
  <si>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</si>
  <si>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</si>
  <si>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</si>
  <si>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</si>
  <si>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</si>
  <si>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</si>
  <si>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</si>
  <si>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</si>
  <si>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</si>
  <si>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</si>
  <si>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</si>
  <si>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</si>
  <si>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</si>
  <si>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</si>
  <si>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</si>
  <si>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</si>
  <si>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</si>
  <si>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</si>
  <si>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</si>
  <si>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</si>
  <si>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</si>
  <si>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</si>
  <si>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</si>
  <si>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</si>
  <si>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</si>
  <si>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</si>
  <si>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</si>
  <si>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</si>
  <si>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</si>
  <si>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</si>
  <si>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</si>
  <si>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</si>
  <si>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</si>
  <si>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</si>
  <si>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</si>
  <si>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</si>
  <si>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</si>
  <si>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</si>
  <si>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</si>
  <si>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</si>
  <si>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</si>
  <si>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</si>
  <si>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</si>
  <si>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</si>
  <si>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</si>
  <si>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</si>
  <si>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</si>
  <si>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</si>
  <si>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</si>
  <si>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</si>
  <si>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</si>
  <si>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</si>
  <si>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</si>
  <si>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</si>
  <si>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</si>
  <si>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</si>
  <si>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</si>
  <si>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</si>
  <si>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</si>
  <si>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</si>
  <si>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</si>
  <si>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</si>
  <si>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</si>
  <si>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</si>
  <si>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</si>
  <si>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</si>
  <si>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</si>
  <si>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</si>
  <si>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</si>
  <si>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</si>
  <si>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</si>
  <si>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</si>
  <si>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</si>
  <si>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</si>
  <si>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</si>
  <si>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</si>
  <si>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</si>
  <si>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</si>
  <si>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</si>
  <si>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</si>
  <si>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</si>
  <si>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</si>
  <si>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</si>
  <si>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</si>
  <si>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</si>
  <si>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</si>
  <si>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</si>
  <si>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</si>
  <si>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</si>
  <si>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</si>
  <si>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</si>
  <si>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</si>
  <si>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</si>
  <si>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</si>
  <si>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</si>
  <si>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</si>
  <si>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</si>
  <si>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</si>
  <si>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</si>
  <si>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</si>
  <si>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</si>
  <si>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</si>
  <si>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</si>
  <si>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</si>
  <si>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</si>
  <si>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</si>
  <si>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</si>
  <si>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</si>
  <si>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</si>
  <si>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</si>
  <si>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</si>
  <si>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</si>
  <si>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</si>
  <si>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</si>
  <si>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</si>
  <si>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</si>
  <si>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</si>
  <si>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</si>
  <si>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</si>
  <si>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</si>
  <si>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</si>
  <si>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</si>
  <si>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</si>
  <si>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</si>
  <si>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</si>
  <si>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</si>
  <si>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</si>
  <si>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</si>
  <si>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</si>
  <si>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</si>
  <si>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</si>
  <si>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</si>
  <si>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</si>
  <si>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</si>
  <si>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</si>
  <si>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</si>
  <si>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</si>
  <si>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</si>
  <si>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</si>
  <si>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</si>
  <si>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</si>
  <si>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</si>
  <si>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</si>
  <si>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</si>
  <si>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</si>
  <si>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</si>
  <si>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</si>
  <si>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</si>
  <si>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</si>
  <si>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</si>
  <si>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</si>
  <si>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</si>
  <si>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</si>
  <si>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</si>
  <si>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</si>
  <si>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</si>
  <si>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</si>
  <si>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</si>
  <si>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</si>
  <si>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</si>
  <si>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</si>
  <si>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</si>
  <si>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</si>
  <si>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</si>
  <si>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</si>
  <si>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</si>
  <si>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</si>
  <si>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</si>
  <si>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</si>
  <si>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</si>
  <si>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</si>
  <si>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</si>
  <si>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</si>
  <si>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</si>
  <si>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</si>
  <si>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</si>
  <si>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</si>
  <si>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</si>
  <si>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</si>
  <si>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</si>
  <si>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</si>
  <si>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</si>
  <si>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</si>
  <si>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</si>
  <si>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</si>
  <si>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</si>
  <si>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</si>
  <si>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</si>
  <si>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</si>
  <si>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</si>
  <si>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</si>
  <si>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</si>
  <si>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</si>
  <si>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</si>
  <si>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</si>
  <si>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</si>
  <si>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</si>
  <si>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</si>
  <si>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</si>
  <si>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</si>
  <si>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</si>
  <si>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</si>
  <si>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</si>
  <si>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</si>
  <si>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</si>
  <si>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</si>
  <si>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</si>
  <si>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</si>
  <si>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</si>
  <si>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</si>
  <si>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</si>
  <si>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</si>
  <si>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</si>
  <si>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</si>
  <si>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</si>
  <si>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</si>
  <si>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</si>
  <si>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</si>
  <si>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</si>
  <si>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</si>
  <si>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</si>
  <si>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</si>
  <si>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</si>
  <si>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</si>
  <si>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</si>
  <si>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</si>
  <si>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</si>
  <si>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</si>
  <si>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</si>
  <si>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</si>
  <si>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</si>
  <si>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</si>
  <si>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</si>
  <si>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</si>
  <si>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</si>
  <si>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</si>
  <si>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</si>
  <si>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</si>
  <si>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</si>
  <si>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</si>
  <si>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</si>
  <si>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</si>
  <si>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</si>
  <si>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</si>
  <si>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</si>
  <si>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</si>
  <si>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</si>
  <si>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</si>
  <si>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</si>
  <si>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</si>
  <si>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</si>
  <si>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</si>
  <si>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</si>
  <si>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</si>
  <si>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</si>
  <si>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</si>
  <si>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</si>
  <si>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</si>
  <si>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</si>
  <si>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</si>
  <si>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</si>
  <si>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</si>
  <si>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</si>
  <si>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</si>
  <si>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</si>
  <si>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</si>
  <si>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</si>
  <si>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</si>
  <si>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</si>
  <si>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</si>
  <si>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</si>
  <si>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</si>
  <si>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</si>
  <si>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</si>
  <si>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</si>
  <si>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</si>
  <si>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</si>
  <si>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</si>
  <si>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</si>
  <si>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</si>
  <si>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</si>
  <si>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</si>
  <si>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</si>
  <si>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</si>
  <si>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</si>
  <si>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</si>
  <si>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</si>
  <si>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</si>
  <si>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</si>
  <si>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</si>
  <si>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</si>
  <si>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</si>
  <si>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</si>
  <si>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</si>
  <si>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</si>
  <si>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</si>
  <si>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</si>
  <si>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</si>
  <si>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</si>
  <si>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</si>
  <si>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</si>
  <si>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</si>
  <si>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</si>
  <si>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</si>
  <si>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</si>
  <si>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</si>
  <si>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</si>
  <si>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</si>
  <si>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</si>
  <si>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</si>
  <si>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</si>
  <si>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</si>
  <si>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</si>
  <si>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</si>
  <si>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</si>
  <si>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</si>
  <si>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</si>
  <si>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</si>
  <si>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</si>
  <si>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</si>
  <si>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</si>
  <si>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</si>
  <si>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</si>
  <si>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</si>
  <si>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</si>
  <si>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</si>
  <si>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</si>
  <si>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</si>
  <si>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</si>
  <si>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</si>
  <si>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</si>
  <si>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</si>
  <si>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</si>
  <si>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</si>
  <si>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</si>
  <si>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</si>
  <si>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</si>
  <si>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</si>
  <si>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</si>
  <si>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</si>
  <si>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</si>
  <si>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</si>
  <si>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</si>
  <si>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</si>
  <si>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</si>
  <si>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</si>
  <si>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</si>
  <si>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</si>
  <si>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</si>
  <si>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</si>
  <si>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</si>
  <si>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</si>
  <si>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</si>
  <si>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</si>
  <si>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</si>
  <si>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</si>
  <si>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</si>
  <si>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</si>
  <si>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</si>
  <si>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</si>
  <si>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</si>
  <si>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</si>
  <si>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</si>
  <si>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</si>
  <si>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</si>
  <si>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</si>
  <si>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</si>
  <si>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</si>
  <si>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</si>
  <si>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</si>
  <si>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</si>
  <si>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</si>
  <si>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</si>
  <si>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</si>
  <si>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</si>
  <si>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</si>
  <si>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</si>
  <si>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</si>
  <si>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</si>
  <si>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</si>
  <si>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</si>
  <si>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</si>
  <si>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</si>
  <si>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</si>
  <si>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</si>
  <si>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</si>
  <si>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</si>
  <si>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</si>
  <si>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</si>
  <si>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</si>
  <si>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</si>
  <si>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</si>
  <si>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</si>
  <si>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</si>
  <si>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</si>
  <si>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</si>
  <si>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</si>
  <si>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</si>
  <si>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</si>
  <si>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</si>
  <si>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</si>
  <si>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</si>
  <si>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</si>
  <si>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</si>
  <si>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</si>
  <si>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</si>
  <si>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</si>
  <si>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</si>
  <si>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</si>
  <si>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</si>
  <si>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</si>
  <si>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</si>
  <si>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</si>
  <si>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</si>
  <si>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</si>
  <si>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</si>
  <si>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</si>
  <si>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</si>
  <si>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</si>
  <si>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</si>
  <si>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</si>
  <si>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</si>
  <si>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</si>
  <si>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</si>
  <si>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</si>
  <si>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</si>
  <si>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</si>
  <si>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</si>
  <si>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</si>
  <si>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</si>
  <si>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</si>
  <si>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</si>
  <si>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</si>
  <si>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</si>
  <si>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</si>
  <si>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</si>
  <si>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</si>
  <si>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</si>
  <si>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</si>
  <si>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</si>
  <si>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</si>
  <si>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</si>
  <si>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</si>
  <si>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</si>
  <si>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</si>
  <si>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</si>
  <si>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</si>
  <si>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</si>
  <si>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</si>
  <si>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</si>
  <si>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</si>
  <si>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</si>
  <si>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</si>
  <si>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</si>
  <si>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</si>
  <si>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</si>
  <si>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</si>
  <si>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</si>
  <si>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</si>
  <si>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</si>
  <si>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</si>
  <si>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</si>
  <si>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</si>
  <si>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</si>
  <si>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</si>
  <si>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</si>
  <si>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</si>
  <si>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</si>
  <si>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</si>
  <si>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</si>
  <si>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</si>
  <si>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</si>
  <si>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</si>
  <si>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</si>
  <si>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</si>
  <si>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</si>
  <si>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</si>
  <si>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</si>
  <si>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</si>
  <si>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</si>
  <si>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</si>
  <si>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</si>
  <si>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</si>
  <si>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</si>
  <si>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</si>
  <si>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</si>
  <si>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</si>
  <si>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</si>
  <si>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</si>
  <si>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</si>
  <si>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</si>
  <si>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</si>
  <si>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</si>
  <si>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</si>
  <si>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</si>
  <si>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</si>
  <si>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</si>
  <si>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</si>
  <si>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</si>
  <si>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</si>
  <si>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</si>
  <si>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</si>
  <si>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</si>
  <si>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</si>
  <si>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</si>
  <si>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</si>
  <si>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</si>
  <si>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</si>
  <si>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</si>
  <si>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</si>
  <si>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</si>
  <si>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</si>
  <si>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</si>
  <si>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</si>
  <si>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</si>
  <si>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</si>
  <si>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</si>
  <si>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</si>
  <si>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</si>
  <si>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</si>
  <si>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</si>
  <si>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</si>
  <si>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</si>
  <si>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</si>
  <si>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</si>
  <si>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</si>
  <si>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</si>
  <si>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</si>
  <si>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</si>
  <si>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</si>
  <si>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</si>
  <si>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</si>
  <si>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</si>
  <si>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</si>
  <si>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</si>
  <si>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</si>
  <si>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</si>
  <si>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</si>
  <si>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</si>
  <si>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</si>
  <si>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</si>
  <si>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</si>
  <si>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</si>
  <si>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</si>
  <si>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</si>
  <si>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</si>
  <si>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</si>
  <si>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</si>
  <si>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</si>
  <si>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</si>
  <si>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</si>
  <si>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</si>
  <si>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</si>
  <si>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</si>
  <si>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</si>
  <si>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</si>
  <si>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</si>
  <si>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</si>
  <si>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</si>
  <si>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</si>
  <si>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</si>
  <si>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</si>
  <si>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</si>
  <si>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</si>
  <si>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</si>
  <si>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</si>
  <si>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</si>
  <si>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</si>
  <si>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</si>
  <si>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</si>
  <si>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</si>
  <si>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</si>
  <si>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</si>
  <si>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</si>
  <si>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</si>
  <si>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</si>
  <si>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</si>
  <si>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</si>
  <si>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</si>
  <si>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</si>
  <si>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</si>
  <si>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</si>
  <si>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</si>
  <si>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</si>
  <si>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</si>
  <si>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</si>
  <si>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</si>
  <si>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</si>
  <si>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</si>
  <si>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</si>
  <si>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</si>
  <si>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</si>
  <si>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</si>
  <si>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</si>
  <si>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</si>
  <si>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</si>
  <si>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</si>
  <si>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</si>
  <si>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</si>
  <si>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</si>
  <si>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</si>
  <si>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</si>
  <si>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</si>
  <si>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</si>
  <si>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</si>
  <si>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</si>
  <si>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</si>
  <si>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</si>
  <si>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</si>
  <si>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</si>
  <si>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</si>
  <si>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</si>
  <si>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</si>
  <si>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</si>
  <si>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</si>
  <si>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</si>
  <si>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</si>
  <si>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</si>
  <si>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</si>
  <si>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</si>
  <si>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</si>
  <si>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</si>
  <si>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</si>
  <si>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</si>
  <si>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</si>
  <si>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</si>
  <si>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</si>
  <si>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</si>
  <si>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</si>
  <si>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</si>
  <si>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</si>
  <si>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</si>
  <si>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</si>
  <si>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</si>
  <si>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</si>
  <si>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</si>
  <si>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</si>
  <si>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</si>
  <si>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</si>
  <si>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</si>
  <si>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</si>
  <si>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</si>
  <si>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</si>
  <si>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</si>
  <si>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</si>
  <si>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</si>
  <si>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</si>
  <si>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</si>
  <si>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</si>
  <si>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</si>
  <si>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</si>
  <si>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</si>
  <si>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</si>
  <si>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</si>
  <si>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</si>
  <si>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</si>
  <si>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</si>
  <si>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</si>
  <si>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</si>
  <si>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</si>
  <si>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</si>
  <si>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</si>
  <si>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</si>
  <si>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</si>
  <si>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</si>
  <si>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</si>
  <si>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</si>
  <si>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</si>
  <si>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</si>
  <si>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</si>
  <si>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</si>
  <si>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</si>
  <si>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</si>
  <si>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</si>
  <si>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</si>
  <si>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</si>
  <si>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</si>
  <si>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</si>
  <si>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</si>
  <si>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</si>
  <si>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</si>
  <si>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</si>
  <si>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</si>
  <si>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</si>
  <si>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</si>
  <si>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</si>
  <si>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</si>
  <si>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</si>
  <si>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</si>
  <si>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</si>
  <si>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</si>
  <si>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</si>
  <si>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</si>
  <si>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</si>
  <si>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</si>
  <si>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</si>
  <si>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</si>
  <si>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</si>
  <si>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</si>
  <si>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</si>
  <si>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</si>
  <si>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</si>
  <si>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</si>
  <si>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</si>
  <si>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</si>
  <si>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</si>
  <si>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</si>
  <si>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</si>
  <si>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</si>
  <si>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</si>
  <si>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</si>
  <si>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</si>
  <si>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</si>
  <si>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</si>
  <si>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</si>
  <si>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</si>
  <si>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</si>
  <si>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</si>
  <si>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</si>
  <si>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</si>
  <si>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</si>
  <si>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</si>
  <si>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</si>
  <si>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</si>
  <si>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</si>
  <si>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</si>
  <si>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</si>
  <si>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</si>
  <si>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</si>
  <si>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</si>
  <si>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</si>
  <si>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</si>
  <si>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</si>
  <si>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</si>
  <si>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</si>
  <si>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</si>
  <si>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</si>
  <si>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</si>
  <si>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</si>
  <si>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</si>
  <si>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</si>
  <si>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</si>
  <si>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</si>
  <si>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</si>
  <si>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</si>
  <si>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</si>
  <si>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</si>
  <si>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</si>
  <si>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</si>
  <si>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</si>
  <si>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</si>
  <si>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</si>
  <si>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</si>
  <si>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</si>
  <si>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</si>
  <si>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</si>
  <si>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</si>
  <si>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</si>
  <si>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</si>
  <si>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</si>
  <si>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</si>
  <si>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</si>
  <si>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</si>
  <si>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</si>
  <si>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</si>
  <si>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</si>
  <si>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</si>
  <si>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</si>
  <si>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</si>
  <si>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</si>
  <si>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</si>
  <si>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</si>
  <si>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</si>
  <si>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</si>
  <si>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</si>
  <si>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</si>
  <si>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</si>
  <si>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</si>
  <si>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</si>
  <si>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</si>
  <si>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</si>
  <si>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</si>
  <si>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</si>
  <si>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</si>
  <si>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</si>
  <si>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</si>
  <si>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</si>
  <si>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</si>
  <si>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</si>
  <si>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</si>
  <si>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</si>
  <si>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</si>
  <si>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</si>
  <si>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</si>
  <si>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</si>
  <si>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</si>
  <si>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</si>
  <si>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</si>
  <si>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</si>
  <si>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</si>
  <si>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</si>
  <si>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</si>
  <si>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</si>
  <si>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</si>
  <si>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</si>
  <si>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</si>
  <si>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</si>
  <si>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</si>
  <si>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</si>
  <si>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</si>
  <si>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</si>
  <si>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</si>
  <si>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</si>
  <si>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</si>
  <si>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</si>
  <si>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</si>
  <si>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</si>
  <si>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</si>
  <si>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</si>
  <si>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</si>
  <si>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</si>
  <si>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</si>
  <si>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</si>
  <si>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</si>
  <si>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</si>
  <si>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</si>
  <si>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</si>
  <si>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</si>
  <si>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</si>
  <si>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</si>
  <si>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</si>
  <si>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</si>
  <si>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</si>
  <si>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</si>
  <si>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</si>
  <si>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</si>
  <si>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</si>
  <si>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</si>
  <si>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</si>
  <si>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</si>
  <si>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</si>
  <si>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</si>
  <si>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</si>
  <si>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</si>
  <si>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</si>
  <si>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</si>
  <si>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</si>
  <si>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</si>
  <si>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</si>
  <si>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</si>
  <si>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</si>
  <si>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</si>
  <si>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</si>
  <si>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</si>
  <si>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</si>
  <si>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</si>
  <si>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</si>
  <si>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</si>
  <si>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</si>
  <si>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</si>
  <si>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</si>
  <si>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</si>
  <si>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</si>
  <si>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</si>
  <si>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</si>
  <si>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</si>
  <si>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</si>
  <si>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</si>
  <si>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</si>
  <si>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</si>
  <si>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</si>
  <si>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</si>
  <si>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</si>
  <si>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</si>
  <si>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</si>
  <si>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</si>
  <si>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</si>
  <si>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</si>
  <si>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</si>
  <si>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</si>
  <si>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</si>
  <si>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</si>
  <si>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</si>
  <si>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</si>
  <si>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</si>
  <si>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</si>
  <si>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</si>
  <si>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</si>
  <si>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</si>
  <si>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</si>
  <si>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</si>
  <si>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</si>
  <si>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</si>
  <si>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</si>
  <si>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</si>
  <si>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</si>
  <si>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</si>
  <si>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</si>
  <si>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</si>
  <si>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</si>
  <si>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</si>
  <si>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</si>
  <si>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</si>
  <si>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</si>
  <si>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</si>
  <si>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</si>
  <si>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</si>
  <si>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</si>
  <si>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</si>
  <si>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</si>
  <si>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</si>
  <si>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</si>
  <si>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</si>
  <si>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</si>
  <si>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</si>
  <si>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</si>
  <si>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</si>
  <si>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</si>
  <si>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</si>
  <si>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</si>
  <si>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</si>
  <si>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</si>
  <si>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</si>
  <si>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</si>
  <si>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</si>
  <si>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</si>
  <si>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</si>
  <si>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</si>
  <si>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</si>
  <si>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</si>
  <si>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</si>
  <si>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</si>
  <si>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</si>
  <si>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</si>
  <si>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</si>
  <si>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</si>
  <si>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</si>
  <si>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</si>
  <si>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</si>
  <si>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</si>
  <si>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</si>
  <si>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</si>
  <si>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</si>
  <si>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</si>
  <si>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</si>
  <si>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</si>
  <si>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</si>
  <si>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</si>
  <si>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</si>
  <si>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</si>
  <si>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</si>
  <si>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</si>
  <si>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</si>
  <si>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</si>
  <si>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</si>
  <si>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</si>
  <si>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</si>
  <si>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</si>
  <si>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</si>
  <si>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</si>
  <si>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</si>
  <si>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</si>
  <si>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</si>
  <si>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</si>
  <si>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</si>
  <si>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</si>
  <si>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</si>
  <si>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</si>
  <si>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</si>
  <si>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</si>
  <si>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</si>
  <si>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</si>
  <si>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</si>
  <si>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</si>
  <si>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</si>
  <si>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</si>
  <si>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</si>
  <si>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</si>
  <si>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</si>
  <si>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</si>
  <si>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</si>
  <si>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</si>
  <si>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</si>
  <si>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</si>
  <si>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</si>
  <si>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</si>
  <si>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</si>
  <si>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</si>
  <si>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</si>
  <si>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</si>
  <si>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</si>
  <si>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</si>
  <si>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</si>
  <si>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</si>
  <si>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</si>
  <si>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</si>
  <si>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</si>
  <si>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</si>
  <si>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</si>
  <si>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</si>
  <si>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</si>
  <si>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</si>
  <si>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</si>
  <si>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</si>
  <si>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</si>
  <si>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</si>
  <si>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</si>
  <si>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</si>
  <si>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</si>
  <si>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</si>
  <si>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</si>
  <si>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</si>
  <si>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</si>
  <si>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</si>
  <si>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</si>
  <si>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</si>
  <si>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</si>
  <si>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</si>
  <si>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</si>
  <si>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</si>
  <si>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</si>
  <si>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</si>
  <si>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</si>
  <si>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</si>
  <si>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</si>
  <si>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</si>
  <si>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</si>
  <si>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</si>
  <si>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</si>
  <si>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</si>
  <si>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</si>
  <si>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</si>
  <si>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</si>
  <si>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</si>
  <si>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</si>
  <si>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</si>
  <si>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</si>
  <si>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</si>
  <si>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</si>
  <si>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</si>
  <si>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</si>
  <si>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</si>
  <si>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</si>
  <si>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</si>
  <si>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</si>
  <si>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</si>
  <si>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</si>
  <si>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</si>
  <si>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</si>
  <si>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</si>
  <si>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</si>
  <si>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</si>
  <si>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</si>
  <si>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</si>
  <si>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</si>
  <si>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</si>
  <si>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</si>
  <si>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</si>
  <si>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</si>
  <si>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</si>
  <si>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</si>
  <si>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</si>
  <si>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</si>
  <si>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</si>
  <si>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</si>
  <si>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</si>
  <si>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</si>
  <si>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</si>
  <si>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</si>
  <si>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</si>
  <si>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</si>
  <si>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</si>
  <si>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</si>
  <si>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</si>
  <si>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</si>
  <si>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</si>
  <si>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</si>
  <si>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</si>
  <si>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</si>
  <si>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</si>
  <si>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</si>
  <si>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</si>
  <si>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</si>
  <si>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</si>
  <si>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</si>
  <si>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</si>
  <si>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</si>
  <si>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</si>
  <si>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</si>
  <si>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</si>
  <si>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</si>
  <si>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</si>
  <si>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</si>
  <si>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</si>
  <si>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</si>
  <si>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</si>
  <si>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</si>
  <si>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</si>
  <si>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</si>
  <si>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</si>
  <si>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</si>
  <si>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</si>
  <si>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</si>
  <si>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</si>
  <si>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</si>
  <si>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</si>
  <si>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</si>
  <si>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</si>
  <si>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</si>
  <si>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</si>
  <si>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</si>
  <si>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</si>
  <si>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</si>
  <si>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</si>
  <si>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</si>
  <si>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</si>
  <si>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</si>
  <si>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</si>
  <si>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</si>
  <si>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</si>
  <si>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</si>
  <si>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</si>
  <si>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</si>
  <si>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</si>
  <si>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</si>
  <si>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</si>
  <si>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</si>
  <si>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</si>
  <si>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</si>
  <si>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</si>
  <si>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</si>
  <si>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</si>
  <si>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</si>
  <si>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</si>
  <si>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</si>
  <si>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</si>
  <si>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</si>
  <si>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</si>
  <si>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</si>
  <si>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</si>
  <si>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</si>
  <si>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</si>
  <si>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</si>
  <si>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</si>
  <si>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</si>
  <si>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</si>
  <si>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</si>
  <si>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</si>
  <si>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</si>
  <si>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</si>
  <si>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</si>
  <si>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</si>
  <si>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</si>
  <si>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</si>
  <si>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</si>
  <si>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</si>
  <si>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</si>
  <si>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</si>
  <si>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</si>
  <si>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</si>
  <si>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</si>
  <si>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</si>
  <si>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</si>
  <si>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</si>
  <si>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</si>
  <si>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</si>
  <si>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</si>
  <si>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</si>
  <si>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</si>
  <si>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</si>
  <si>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</si>
  <si>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</si>
  <si>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</si>
  <si>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</si>
  <si>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</si>
  <si>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</si>
  <si>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</si>
  <si>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</si>
  <si>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</si>
  <si>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</si>
  <si>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</si>
  <si>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</si>
  <si>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</si>
  <si>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</si>
  <si>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</si>
  <si>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</si>
  <si>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</si>
  <si>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</si>
  <si>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</si>
  <si>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</si>
  <si>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</si>
  <si>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</si>
  <si>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</si>
  <si>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</si>
  <si>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</si>
  <si>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</si>
  <si>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</si>
  <si>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</si>
  <si>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</si>
  <si>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</si>
  <si>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</si>
  <si>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</si>
  <si>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</si>
  <si>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</si>
  <si>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</si>
  <si>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</si>
  <si>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</si>
  <si>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</si>
  <si>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</si>
  <si>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</si>
  <si>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</si>
  <si>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</si>
  <si>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</si>
  <si>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</si>
  <si>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</si>
  <si>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</si>
  <si>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</si>
  <si>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</si>
  <si>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</si>
  <si>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</si>
  <si>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</si>
  <si>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</si>
  <si>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</si>
  <si>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</si>
  <si>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</si>
  <si>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</si>
  <si>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</si>
  <si>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</si>
  <si>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</si>
  <si>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</si>
  <si>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</si>
  <si>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</si>
  <si>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</si>
  <si>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</si>
  <si>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</si>
  <si>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</si>
  <si>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</si>
  <si>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</si>
  <si>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</si>
  <si>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</si>
  <si>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</si>
  <si>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</si>
  <si>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</si>
  <si>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</si>
  <si>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</si>
  <si>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</si>
  <si>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</si>
  <si>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</si>
  <si>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</si>
  <si>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</si>
  <si>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</si>
  <si>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</si>
  <si>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</si>
  <si>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</si>
  <si>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</si>
  <si>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</si>
  <si>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</si>
  <si>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</si>
  <si>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</si>
  <si>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</si>
  <si>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</si>
  <si>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</si>
  <si>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</si>
  <si>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</si>
  <si>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</si>
  <si>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</si>
  <si>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</si>
  <si>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</si>
  <si>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</si>
  <si>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</si>
  <si>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</si>
  <si>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</si>
  <si>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</si>
  <si>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</si>
  <si>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</si>
  <si>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</si>
  <si>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</si>
  <si>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</si>
  <si>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</si>
  <si>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</si>
  <si>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</si>
  <si>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</si>
  <si>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</si>
  <si>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</si>
  <si>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</si>
  <si>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</si>
  <si>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</si>
  <si>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</si>
  <si>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</si>
  <si>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</si>
  <si>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</si>
  <si>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</si>
  <si>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</si>
  <si>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</si>
  <si>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</si>
  <si>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</si>
  <si>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</si>
  <si>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</si>
  <si>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</si>
  <si>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</si>
  <si>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</si>
  <si>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</si>
  <si>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</si>
  <si>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</si>
  <si>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</si>
  <si>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</si>
  <si>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</si>
  <si>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</si>
  <si>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</si>
  <si>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</si>
  <si>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</si>
  <si>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</si>
  <si>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</si>
  <si>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</si>
  <si>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</si>
  <si>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</si>
  <si>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</si>
  <si>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</si>
  <si>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</si>
  <si>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</si>
  <si>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</si>
  <si>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</si>
  <si>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</si>
  <si>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</si>
  <si>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</si>
  <si>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</si>
  <si>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</si>
  <si>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</si>
  <si>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</si>
  <si>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</si>
  <si>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</si>
  <si>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</si>
  <si>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</si>
  <si>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</si>
  <si>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</si>
  <si>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</si>
  <si>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</si>
  <si>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</si>
  <si>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</si>
  <si>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</si>
  <si>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</si>
  <si>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</si>
  <si>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</si>
  <si>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</si>
  <si>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</si>
  <si>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</si>
  <si>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</si>
  <si>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</si>
  <si>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</si>
  <si>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</si>
  <si>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</si>
  <si>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</si>
  <si>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</si>
  <si>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</si>
  <si>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</si>
  <si>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</si>
  <si>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</si>
  <si>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</si>
  <si>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</si>
  <si>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</si>
  <si>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</si>
  <si>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</si>
  <si>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</si>
  <si>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</si>
  <si>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</si>
  <si>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</si>
  <si>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</si>
  <si>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</si>
  <si>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</si>
  <si>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</si>
  <si>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</si>
  <si>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</si>
  <si>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</si>
  <si>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</si>
  <si>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</si>
  <si>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</si>
  <si>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</si>
  <si>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</si>
  <si>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</si>
  <si>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</si>
  <si>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</si>
  <si>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</si>
  <si>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</si>
  <si>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</si>
  <si>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</si>
  <si>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</si>
  <si>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</si>
  <si>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</si>
  <si>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</si>
  <si>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</si>
  <si>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</si>
  <si>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</si>
  <si>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</si>
  <si>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</si>
  <si>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</si>
  <si>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</si>
  <si>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</si>
  <si>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</si>
  <si>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</si>
  <si>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</si>
  <si>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</si>
  <si>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</si>
  <si>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</si>
  <si>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</si>
  <si>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</si>
  <si>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</si>
  <si>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</si>
  <si>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</si>
  <si>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</si>
  <si>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</si>
  <si>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</si>
  <si>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</si>
  <si>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</si>
  <si>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</si>
  <si>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</si>
  <si>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</si>
  <si>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</si>
  <si>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</si>
  <si>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</si>
  <si>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</si>
  <si>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</si>
  <si>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</si>
  <si>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</si>
  <si>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</si>
  <si>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</si>
  <si>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</si>
  <si>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</si>
  <si>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</si>
  <si>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</si>
  <si>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</si>
  <si>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</si>
  <si>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</si>
  <si>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</si>
  <si>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</si>
  <si>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</si>
  <si>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</si>
  <si>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</si>
  <si>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</si>
  <si>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</si>
  <si>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</si>
  <si>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</si>
  <si>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</si>
  <si>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</si>
  <si>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</si>
  <si>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</si>
  <si>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</si>
  <si>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</si>
  <si>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</si>
  <si>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</si>
  <si>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</si>
  <si>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</si>
  <si>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</si>
  <si>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</si>
  <si>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</si>
  <si>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</si>
  <si>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</si>
  <si>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</si>
  <si>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</si>
  <si>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</si>
  <si>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</si>
  <si>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</si>
  <si>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</si>
  <si>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</si>
  <si>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</si>
  <si>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</si>
  <si>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</si>
  <si>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</si>
  <si>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</si>
  <si>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</si>
  <si>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</si>
  <si>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</si>
  <si>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</si>
  <si>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</si>
  <si>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</si>
  <si>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</si>
  <si>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</si>
  <si>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</si>
  <si>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</si>
  <si>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</si>
  <si>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</si>
  <si>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</si>
  <si>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</si>
  <si>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</si>
  <si>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</si>
  <si>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</si>
  <si>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</si>
  <si>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</si>
  <si>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</si>
  <si>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</si>
  <si>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</si>
  <si>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</si>
  <si>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</si>
  <si>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</si>
  <si>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</si>
  <si>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</si>
  <si>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</si>
  <si>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</si>
  <si>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</si>
  <si>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</si>
  <si>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</si>
  <si>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</si>
  <si>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</si>
  <si>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</si>
  <si>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</si>
  <si>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</si>
  <si>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</si>
  <si>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</si>
  <si>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</si>
  <si>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</si>
  <si>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</si>
  <si>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</si>
  <si>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</si>
  <si>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</si>
  <si>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</si>
  <si>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</si>
  <si>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</si>
  <si>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</si>
  <si>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</si>
  <si>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</si>
  <si>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</si>
  <si>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</si>
  <si>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</si>
  <si>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</si>
  <si>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</si>
  <si>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</si>
  <si>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</si>
  <si>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</si>
  <si>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</si>
  <si>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</si>
  <si>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</si>
  <si>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</si>
  <si>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</si>
  <si>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</si>
  <si>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</si>
  <si>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</si>
  <si>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</si>
  <si>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</si>
  <si>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</si>
  <si>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</si>
  <si>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</si>
  <si>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</si>
  <si>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</si>
  <si>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</si>
  <si>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</si>
  <si>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</si>
  <si>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</si>
  <si>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</si>
  <si>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</si>
  <si>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</si>
  <si>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</si>
  <si>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</si>
  <si>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</si>
  <si>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</si>
  <si>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</si>
  <si>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</si>
  <si>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</si>
  <si>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</si>
  <si>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</si>
  <si>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</si>
  <si>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</si>
  <si>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</si>
  <si>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</si>
  <si>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</si>
  <si>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</si>
  <si>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</si>
  <si>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</si>
  <si>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</si>
  <si>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</si>
  <si>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</si>
  <si>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</si>
  <si>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</si>
  <si>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</si>
  <si>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</si>
  <si>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</si>
  <si>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</si>
  <si>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</si>
  <si>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</si>
  <si>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</si>
  <si>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</si>
  <si>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</si>
  <si>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</si>
  <si>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</si>
  <si>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</si>
  <si>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</si>
  <si>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</si>
  <si>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</si>
  <si>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</si>
  <si>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</si>
  <si>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</si>
  <si>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</si>
  <si>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</si>
  <si>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</si>
  <si>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</si>
  <si>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</si>
  <si>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</si>
  <si>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</si>
  <si>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</si>
  <si>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</si>
  <si>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</si>
  <si>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</si>
  <si>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</si>
  <si>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</si>
  <si>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</si>
  <si>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</si>
  <si>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</si>
  <si>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</si>
  <si>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</si>
  <si>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</si>
  <si>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</si>
  <si>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</si>
  <si>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</si>
  <si>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</si>
  <si>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</si>
  <si>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</si>
  <si>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</si>
  <si>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</si>
  <si>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</si>
  <si>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</si>
  <si>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</si>
  <si>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</si>
  <si>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</si>
  <si>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</si>
  <si>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</si>
  <si>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</si>
  <si>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</si>
  <si>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</si>
  <si>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</si>
  <si>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</si>
  <si>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</si>
  <si>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</si>
  <si>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</si>
  <si>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</si>
  <si>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</si>
  <si>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</si>
  <si>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</si>
  <si>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</si>
  <si>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</si>
  <si>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</si>
  <si>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</si>
  <si>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</si>
  <si>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</si>
  <si>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</si>
  <si>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</si>
  <si>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</si>
  <si>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</si>
  <si>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</si>
  <si>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</si>
  <si>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</si>
  <si>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</si>
  <si>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</si>
  <si>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</si>
  <si>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</si>
  <si>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</si>
  <si>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</si>
  <si>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</si>
  <si>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</si>
  <si>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</si>
  <si>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</si>
  <si>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</si>
  <si>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</si>
  <si>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</si>
  <si>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</si>
  <si>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</si>
  <si>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</si>
  <si>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</si>
  <si>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</si>
  <si>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</si>
  <si>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</si>
  <si>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</si>
  <si>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</si>
  <si>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</si>
  <si>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</si>
  <si>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</si>
  <si>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</si>
  <si>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</si>
  <si>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</si>
  <si>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</si>
  <si>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</si>
  <si>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</si>
  <si>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</si>
  <si>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</si>
  <si>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</si>
  <si>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</si>
  <si>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</si>
  <si>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</si>
  <si>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</si>
  <si>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</si>
  <si>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</si>
  <si>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</si>
  <si>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</si>
  <si>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</si>
  <si>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</si>
  <si>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</si>
  <si>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</si>
  <si>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</si>
  <si>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</si>
  <si>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</si>
  <si>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</si>
  <si>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</si>
  <si>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</si>
  <si>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</si>
  <si>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</si>
  <si>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</si>
  <si>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</si>
  <si>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</si>
  <si>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</si>
  <si>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</si>
  <si>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</si>
  <si>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</si>
  <si>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</si>
  <si>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</si>
  <si>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</si>
  <si>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</si>
  <si>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</si>
  <si>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</si>
  <si>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</si>
  <si>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</si>
  <si>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</si>
  <si>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</si>
  <si>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</si>
  <si>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</si>
  <si>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</si>
  <si>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</si>
  <si>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</si>
  <si>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</si>
  <si>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</si>
  <si>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</si>
  <si>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</si>
  <si>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</si>
  <si>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</si>
  <si>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</si>
  <si>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</si>
  <si>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</si>
  <si>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</si>
  <si>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</si>
  <si>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</si>
  <si>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</si>
  <si>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</si>
  <si>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</si>
  <si>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</si>
  <si>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</si>
  <si>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</si>
  <si>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</si>
  <si>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</si>
  <si>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</si>
  <si>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</si>
  <si>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</si>
  <si>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</si>
  <si>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</si>
  <si>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</si>
  <si>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</si>
  <si>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</si>
  <si>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</si>
  <si>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</si>
  <si>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</si>
  <si>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</si>
  <si>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</si>
  <si>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</si>
  <si>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</si>
  <si>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</si>
  <si>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</si>
  <si>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</si>
  <si>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</si>
  <si>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</si>
  <si>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</si>
  <si>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</si>
  <si>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</si>
  <si>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</si>
  <si>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</si>
  <si>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</si>
  <si>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</si>
  <si>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</si>
  <si>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</si>
  <si>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</si>
  <si>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</si>
  <si>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</si>
  <si>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</si>
  <si>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</si>
  <si>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</si>
  <si>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</si>
  <si>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</si>
  <si>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</si>
  <si>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</si>
  <si>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</si>
  <si>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</si>
  <si>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</si>
  <si>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</si>
  <si>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</si>
  <si>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</si>
  <si>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</si>
  <si>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</si>
  <si>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</si>
  <si>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</si>
  <si>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</si>
  <si>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</si>
  <si>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</si>
  <si>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</si>
  <si>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</si>
  <si>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</si>
  <si>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</si>
  <si>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</si>
  <si>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</si>
  <si>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</si>
  <si>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</si>
  <si>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</si>
  <si>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</si>
  <si>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</si>
  <si>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</si>
  <si>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</si>
  <si>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</si>
  <si>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</si>
  <si>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</si>
  <si>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</si>
  <si>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</si>
  <si>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</si>
  <si>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</si>
  <si>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</si>
  <si>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</si>
  <si>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</si>
  <si>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</si>
  <si>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</si>
  <si>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</si>
  <si>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</si>
  <si>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</si>
  <si>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</si>
  <si>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</si>
  <si>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</si>
  <si>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</si>
  <si>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</si>
  <si>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</si>
  <si>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</si>
  <si>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</si>
  <si>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</si>
  <si>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</si>
  <si>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</si>
  <si>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</si>
  <si>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</si>
  <si>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</si>
  <si>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</si>
  <si>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</si>
  <si>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</si>
  <si>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</si>
  <si>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</si>
  <si>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</si>
  <si>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</si>
  <si>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</si>
  <si>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</si>
  <si>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</si>
  <si>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</si>
  <si>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</si>
  <si>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</si>
  <si>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</si>
  <si>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</si>
  <si>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</si>
  <si>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</si>
  <si>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</si>
  <si>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</si>
  <si>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</si>
  <si>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</si>
  <si>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</si>
  <si>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</si>
  <si>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</si>
  <si>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</si>
  <si>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</si>
  <si>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</si>
  <si>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</si>
  <si>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</si>
  <si>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</si>
  <si>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</si>
  <si>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</si>
  <si>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</si>
  <si>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</si>
  <si>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</si>
  <si>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</si>
  <si>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</si>
  <si>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</si>
  <si>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</si>
  <si>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</si>
  <si>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</si>
  <si>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</si>
  <si>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</si>
  <si>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</si>
  <si>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</si>
  <si>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</si>
  <si>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</si>
  <si>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</si>
  <si>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</si>
  <si>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</si>
  <si>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</si>
  <si>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</si>
  <si>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</si>
  <si>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</si>
  <si>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</si>
  <si>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</si>
  <si>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</si>
  <si>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</si>
  <si>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</si>
  <si>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</si>
  <si>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</si>
  <si>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</si>
  <si>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</si>
  <si>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</si>
  <si>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</si>
  <si>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</si>
  <si>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</si>
  <si>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</si>
  <si>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</si>
  <si>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</si>
  <si>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</si>
  <si>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</si>
  <si>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</si>
  <si>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</si>
  <si>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</si>
  <si>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</si>
  <si>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</si>
  <si>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</si>
  <si>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</si>
  <si>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</si>
  <si>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</si>
  <si>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</si>
  <si>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</si>
  <si>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</si>
  <si>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</si>
  <si>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</si>
  <si>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</si>
  <si>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</si>
  <si>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</si>
  <si>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</si>
  <si>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</si>
  <si>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</si>
  <si>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</si>
  <si>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</si>
  <si>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</si>
  <si>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</si>
  <si>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</si>
  <si>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</si>
  <si>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</si>
  <si>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</si>
  <si>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</si>
  <si>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</si>
  <si>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</si>
  <si>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</si>
  <si>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</si>
  <si>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</si>
  <si>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</si>
  <si>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</si>
  <si>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</si>
  <si>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</si>
  <si>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</si>
  <si>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</si>
  <si>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</si>
  <si>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</si>
  <si>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</si>
  <si>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</si>
  <si>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</si>
  <si>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</si>
  <si>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</si>
  <si>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</si>
  <si>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</si>
  <si>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</si>
  <si>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</si>
  <si>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</si>
  <si>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</si>
  <si>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</si>
  <si>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</si>
  <si>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</si>
  <si>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</si>
  <si>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</si>
  <si>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</si>
  <si>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</si>
  <si>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</si>
  <si>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</si>
  <si>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</si>
  <si>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</si>
  <si>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</si>
  <si>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</si>
  <si>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</si>
  <si>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</si>
  <si>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</si>
  <si>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</si>
  <si>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</si>
  <si>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</si>
  <si>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</si>
  <si>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</si>
  <si>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</si>
  <si>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</si>
  <si>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</si>
  <si>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</si>
  <si>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</si>
  <si>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</si>
  <si>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</si>
  <si>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</si>
  <si>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</si>
  <si>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</si>
  <si>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</si>
  <si>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</si>
  <si>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</si>
  <si>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</si>
  <si>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</si>
  <si>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</si>
  <si>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</si>
  <si>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</si>
  <si>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</si>
  <si>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</si>
  <si>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</si>
  <si>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</si>
  <si>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</si>
  <si>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</si>
  <si>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</si>
  <si>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</si>
  <si>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</si>
  <si>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</si>
  <si>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</si>
  <si>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</si>
  <si>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</si>
  <si>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</si>
  <si>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</si>
  <si>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</si>
  <si>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</si>
  <si>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</si>
  <si>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</si>
  <si>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</si>
  <si>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</si>
  <si>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</si>
  <si>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</si>
  <si>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</si>
  <si>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</si>
  <si>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</si>
  <si>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</si>
  <si>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</si>
  <si>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</si>
  <si>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</si>
  <si>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</si>
  <si>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</si>
  <si>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</si>
  <si>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</si>
  <si>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</si>
  <si>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</si>
  <si>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</si>
  <si>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</si>
  <si>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</si>
  <si>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</si>
  <si>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</si>
  <si>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</si>
  <si>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</si>
  <si>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</si>
  <si>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</si>
  <si>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</si>
  <si>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</si>
  <si>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</si>
  <si>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</si>
  <si>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</si>
  <si>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</si>
  <si>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</si>
  <si>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</si>
  <si>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</si>
  <si>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</si>
  <si>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</si>
  <si>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</si>
  <si>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</si>
  <si>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</si>
  <si>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</si>
  <si>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</si>
  <si>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</si>
  <si>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</si>
  <si>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</si>
  <si>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</si>
  <si>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</si>
  <si>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</si>
  <si>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</si>
  <si>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</si>
  <si>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</si>
  <si>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</si>
  <si>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</si>
  <si>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</si>
  <si>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</si>
  <si>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</si>
  <si>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</si>
  <si>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</si>
  <si>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</si>
  <si>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</si>
  <si>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</si>
  <si>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</si>
  <si>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</si>
  <si>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</si>
  <si>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</si>
  <si>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</si>
  <si>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</si>
  <si>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</si>
  <si>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</si>
  <si>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</si>
  <si>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</si>
  <si>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</si>
  <si>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</si>
  <si>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</si>
  <si>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</si>
  <si>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</si>
  <si>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</si>
  <si>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</si>
  <si>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</si>
  <si>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</si>
  <si>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</si>
  <si>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</si>
  <si>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</si>
  <si>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</si>
  <si>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</si>
  <si>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</si>
  <si>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</si>
  <si>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</si>
  <si>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</si>
  <si>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</si>
  <si>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</si>
  <si>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</si>
  <si>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</si>
  <si>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</si>
  <si>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</si>
  <si>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</si>
  <si>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</si>
  <si>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</si>
  <si>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</si>
  <si>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</si>
  <si>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</si>
  <si>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</si>
  <si>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</si>
  <si>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</si>
  <si>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</si>
  <si>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</si>
  <si>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</si>
  <si>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</si>
  <si>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</si>
  <si>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</si>
  <si>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</si>
  <si>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</si>
  <si>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</si>
  <si>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</si>
  <si>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</si>
  <si>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</si>
  <si>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</si>
  <si>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</si>
  <si>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</si>
  <si>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</si>
  <si>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</si>
  <si>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</si>
  <si>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</si>
  <si>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</si>
  <si>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</si>
  <si>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</si>
  <si>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</si>
  <si>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</si>
  <si>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</si>
  <si>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</si>
  <si>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</si>
  <si>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</si>
  <si>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</si>
  <si>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</si>
  <si>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</si>
  <si>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</si>
  <si>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</si>
  <si>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</si>
  <si>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</si>
  <si>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</si>
  <si>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</si>
  <si>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</si>
  <si>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</si>
  <si>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</si>
  <si>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</si>
  <si>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</si>
  <si>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</si>
  <si>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</si>
  <si>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</si>
  <si>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</si>
  <si>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</si>
  <si>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</si>
  <si>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</si>
  <si>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</si>
  <si>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</si>
  <si>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</si>
  <si>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</si>
  <si>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</si>
  <si>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</si>
  <si>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</si>
  <si>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</si>
  <si>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</si>
  <si>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</si>
  <si>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</si>
  <si>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</si>
  <si>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</si>
  <si>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</si>
  <si>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</si>
  <si>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</si>
  <si>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</si>
  <si>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</si>
  <si>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</si>
  <si>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</si>
  <si>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</si>
  <si>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</si>
  <si>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</si>
  <si>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</si>
  <si>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</si>
  <si>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</si>
  <si>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</si>
  <si>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</si>
  <si>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</si>
  <si>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</si>
  <si>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</si>
  <si>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</si>
  <si>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</si>
  <si>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</si>
  <si>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</si>
  <si>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</si>
  <si>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</si>
  <si>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</si>
  <si>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</si>
  <si>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</si>
  <si>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</si>
  <si>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</si>
  <si>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</si>
  <si>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</si>
  <si>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</si>
  <si>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</si>
  <si>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</si>
  <si>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</si>
  <si>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</si>
  <si>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</si>
  <si>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</si>
  <si>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</si>
  <si>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</si>
  <si>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</si>
  <si>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</si>
  <si>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</si>
  <si>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</si>
  <si>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</si>
  <si>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</si>
  <si>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</si>
  <si>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</si>
  <si>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</si>
  <si>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</si>
  <si>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</si>
  <si>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</si>
  <si>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</si>
  <si>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</si>
  <si>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</si>
  <si>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</si>
  <si>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</si>
  <si>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</si>
  <si>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</si>
  <si>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</si>
  <si>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</si>
  <si>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</si>
  <si>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</si>
  <si>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</si>
  <si>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</si>
  <si>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</si>
  <si>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</si>
  <si>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</si>
  <si>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</si>
  <si>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</si>
  <si>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</si>
  <si>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</si>
  <si>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</si>
  <si>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</si>
  <si>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</si>
  <si>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</si>
  <si>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</si>
  <si>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</si>
  <si>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</si>
  <si>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</si>
  <si>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</si>
  <si>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</si>
  <si>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</si>
  <si>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</si>
  <si>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</si>
  <si>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</si>
  <si>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</si>
  <si>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</si>
  <si>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</si>
  <si>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</si>
  <si>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</si>
  <si>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</si>
  <si>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</si>
  <si>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</si>
  <si>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</si>
  <si>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</si>
  <si>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</si>
  <si>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</si>
  <si>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</si>
  <si>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</si>
  <si>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</si>
  <si>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</si>
  <si>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</si>
  <si>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</si>
  <si>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</si>
  <si>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</si>
  <si>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</si>
  <si>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</si>
  <si>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</si>
  <si>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</si>
  <si>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</si>
  <si>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</si>
  <si>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</si>
  <si>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</si>
  <si>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</si>
  <si>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</si>
  <si>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</si>
  <si>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</si>
  <si>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</si>
  <si>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</si>
  <si>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</si>
  <si>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</si>
  <si>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</si>
  <si>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</si>
  <si>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</si>
  <si>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</si>
  <si>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</si>
  <si>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</si>
  <si>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</si>
  <si>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</si>
  <si>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</si>
  <si>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</si>
  <si>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</si>
  <si>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</si>
  <si>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</si>
  <si>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</si>
  <si>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</si>
  <si>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</si>
  <si>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</si>
  <si>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</si>
  <si>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</si>
  <si>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</si>
  <si>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</si>
  <si>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</si>
  <si>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</si>
  <si>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</si>
  <si>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</si>
  <si>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</si>
  <si>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</si>
  <si>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</si>
  <si>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</si>
  <si>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</si>
  <si>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</si>
  <si>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</si>
  <si>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</si>
  <si>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</si>
  <si>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</si>
  <si>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</si>
  <si>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</si>
  <si>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</si>
  <si>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</si>
  <si>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</si>
  <si>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</si>
  <si>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</si>
  <si>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</si>
  <si>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</si>
  <si>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</si>
  <si>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</si>
  <si>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</si>
  <si>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</si>
  <si>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</si>
  <si>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</si>
  <si>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</si>
  <si>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</si>
  <si>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</si>
  <si>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</si>
  <si>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</si>
  <si>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</si>
  <si>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</si>
  <si>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</si>
  <si>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</si>
  <si>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</si>
  <si>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</si>
  <si>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</si>
  <si>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</si>
  <si>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</si>
  <si>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</si>
  <si>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</si>
  <si>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</si>
  <si>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</si>
  <si>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</si>
  <si>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</si>
  <si>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</si>
  <si>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</si>
  <si>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</si>
  <si>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</si>
  <si>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</si>
  <si>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</si>
  <si>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</si>
  <si>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</si>
  <si>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</si>
  <si>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</si>
  <si>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</si>
  <si>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</si>
  <si>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</si>
  <si>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</si>
  <si>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</si>
  <si>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</si>
  <si>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</si>
  <si>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</si>
  <si>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</si>
  <si>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</si>
  <si>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</si>
  <si>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</si>
  <si>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</si>
  <si>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</si>
  <si>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</si>
  <si>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</si>
  <si>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</si>
  <si>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</si>
  <si>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</si>
  <si>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</si>
  <si>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</si>
  <si>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</si>
  <si>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</si>
  <si>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</si>
  <si>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</si>
  <si>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</si>
  <si>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</si>
  <si>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</si>
  <si>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</si>
  <si>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</si>
  <si>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</si>
  <si>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</si>
  <si>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</si>
  <si>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</si>
  <si>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</si>
  <si>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</si>
  <si>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</si>
  <si>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</si>
  <si>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</si>
  <si>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</si>
  <si>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</si>
  <si>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</si>
  <si>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</si>
  <si>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</si>
  <si>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</si>
  <si>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</si>
  <si>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</si>
  <si>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</si>
  <si>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</si>
  <si>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</si>
  <si>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</si>
  <si>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</si>
  <si>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</si>
  <si>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</si>
  <si>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</si>
  <si>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</si>
  <si>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</si>
  <si>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</si>
  <si>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</si>
  <si>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</si>
  <si>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</si>
  <si>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</si>
  <si>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</si>
  <si>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</si>
  <si>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</si>
  <si>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</si>
  <si>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</si>
  <si>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</si>
  <si>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</si>
  <si>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</si>
  <si>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</si>
  <si>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</si>
  <si>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</si>
  <si>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</si>
  <si>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</si>
  <si>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</si>
  <si>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</si>
  <si>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</si>
  <si>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</si>
  <si>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</si>
  <si>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</si>
  <si>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</si>
  <si>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</si>
  <si>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</si>
  <si>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</si>
  <si>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</si>
  <si>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</si>
  <si>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</si>
  <si>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</si>
  <si>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</si>
  <si>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</si>
  <si>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</si>
  <si>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</si>
  <si>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</si>
  <si>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</si>
  <si>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</si>
  <si>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</si>
  <si>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</si>
  <si>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</si>
  <si>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</si>
  <si>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</si>
  <si>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</si>
  <si>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</si>
  <si>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</si>
  <si>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</si>
  <si>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</si>
  <si>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</si>
  <si>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</si>
  <si>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</si>
  <si>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</si>
  <si>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</si>
  <si>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</si>
  <si>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</si>
  <si>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</si>
  <si>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</si>
  <si>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</si>
  <si>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</si>
  <si>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</si>
  <si>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</si>
  <si>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</si>
  <si>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</si>
  <si>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</si>
  <si>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</si>
  <si>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</si>
  <si>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</si>
  <si>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</si>
  <si>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</si>
  <si>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</si>
  <si>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</si>
  <si>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</si>
  <si>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</si>
  <si>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</si>
  <si>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</si>
  <si>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</si>
  <si>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</si>
  <si>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</si>
  <si>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</si>
  <si>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</si>
  <si>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</si>
  <si>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</si>
  <si>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</si>
  <si>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</si>
  <si>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</si>
  <si>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</si>
  <si>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</si>
  <si>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</si>
  <si>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</si>
  <si>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</si>
  <si>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</si>
  <si>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</si>
  <si>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</si>
  <si>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</si>
  <si>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</si>
  <si>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</si>
  <si>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</si>
  <si>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</si>
  <si>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</si>
  <si>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</si>
  <si>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</si>
  <si>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</si>
  <si>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</si>
  <si>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</si>
  <si>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</si>
  <si>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</si>
  <si>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</si>
  <si>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</si>
  <si>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</si>
  <si>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</si>
  <si>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</si>
  <si>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</si>
  <si>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</si>
  <si>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</si>
  <si>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</si>
  <si>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</si>
  <si>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</si>
  <si>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</si>
  <si>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</si>
  <si>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</si>
  <si>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</si>
  <si>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</si>
  <si>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</si>
  <si>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</si>
  <si>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</si>
  <si>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</si>
  <si>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</si>
  <si>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</si>
  <si>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</si>
  <si>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</si>
  <si>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</si>
  <si>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</si>
  <si>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</si>
  <si>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</si>
  <si>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</si>
  <si>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</si>
  <si>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</si>
  <si>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</si>
  <si>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</si>
  <si>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</si>
  <si>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</si>
  <si>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</si>
  <si>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</si>
  <si>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</si>
  <si>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</si>
  <si>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</si>
  <si>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</si>
  <si>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</si>
  <si>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</si>
  <si>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</si>
  <si>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</si>
  <si>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</si>
  <si>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</si>
  <si>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</si>
  <si>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</si>
  <si>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</si>
  <si>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</si>
  <si>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</si>
  <si>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</si>
  <si>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</si>
  <si>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</si>
  <si>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</si>
  <si>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</si>
  <si>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</si>
  <si>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</si>
  <si>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</si>
  <si>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</si>
  <si>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</si>
  <si>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</si>
  <si>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</si>
  <si>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</si>
  <si>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</si>
  <si>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</si>
  <si>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</si>
  <si>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</si>
  <si>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</si>
  <si>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</si>
  <si>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</si>
  <si>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</si>
  <si>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</si>
  <si>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</si>
  <si>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</si>
  <si>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</si>
  <si>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</si>
  <si>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</si>
  <si>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</si>
  <si>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</si>
  <si>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</si>
  <si>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</si>
  <si>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</si>
  <si>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</si>
  <si>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</si>
  <si>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</si>
  <si>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</si>
  <si>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</si>
  <si>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</si>
  <si>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</si>
  <si>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</si>
  <si>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</si>
  <si>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</si>
  <si>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</si>
  <si>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</si>
  <si>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</si>
  <si>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</si>
  <si>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</si>
  <si>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</si>
  <si>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</si>
  <si>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</si>
  <si>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</si>
  <si>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</si>
  <si>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</si>
  <si>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</si>
  <si>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</si>
  <si>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</si>
  <si>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</si>
  <si>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</si>
  <si>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</si>
  <si>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</si>
  <si>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</si>
  <si>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</si>
  <si>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</si>
  <si>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</si>
  <si>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</si>
  <si>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</si>
  <si>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</si>
  <si>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</si>
  <si>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</si>
  <si>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</si>
  <si>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</si>
  <si>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</si>
  <si>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</si>
  <si>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</si>
  <si>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</si>
  <si>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</si>
  <si>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</si>
  <si>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</si>
  <si>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</si>
  <si>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</si>
  <si>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</si>
  <si>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</si>
  <si>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</si>
  <si>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</si>
  <si>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</si>
  <si>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</si>
  <si>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</si>
  <si>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</si>
  <si>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</si>
  <si>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</si>
  <si>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</si>
  <si>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</si>
  <si>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</si>
  <si>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</si>
  <si>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</si>
  <si>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</si>
  <si>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</si>
  <si>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</si>
  <si>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</si>
  <si>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</si>
  <si>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</si>
  <si>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</si>
  <si>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</si>
  <si>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</si>
  <si>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</si>
  <si>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</si>
  <si>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</si>
  <si>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</si>
  <si>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</si>
  <si>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</si>
  <si>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</si>
  <si>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</si>
  <si>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</si>
  <si>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</si>
  <si>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</si>
  <si>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</si>
  <si>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</si>
  <si>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</si>
  <si>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</si>
  <si>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</si>
  <si>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</si>
  <si>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</si>
  <si>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</si>
  <si>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</si>
  <si>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</si>
  <si>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</si>
  <si>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</si>
  <si>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</si>
  <si>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</si>
  <si>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</si>
  <si>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</si>
  <si>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</si>
  <si>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</si>
  <si>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</si>
  <si>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</si>
  <si>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</si>
  <si>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</si>
  <si>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</si>
  <si>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</si>
  <si>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</si>
  <si>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</si>
  <si>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</si>
  <si>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</si>
  <si>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</si>
  <si>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</si>
  <si>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</si>
  <si>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</si>
  <si>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</si>
  <si>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</si>
  <si>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</si>
  <si>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</si>
  <si>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</si>
  <si>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</si>
  <si>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</si>
  <si>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</si>
  <si>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</si>
  <si>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</si>
  <si>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</si>
  <si>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</si>
  <si>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</si>
  <si>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</si>
  <si>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</si>
  <si>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</si>
  <si>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</si>
  <si>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</si>
  <si>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</si>
  <si>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</si>
  <si>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</si>
  <si>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</si>
  <si>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</si>
  <si>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</si>
  <si>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</si>
  <si>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</si>
  <si>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</si>
  <si>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</si>
  <si>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</si>
  <si>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</si>
  <si>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</si>
  <si>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</si>
  <si>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</si>
  <si>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</si>
  <si>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</si>
  <si>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</si>
  <si>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</si>
  <si>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</si>
  <si>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</si>
  <si>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</si>
  <si>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</si>
  <si>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</si>
  <si>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</si>
  <si>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</si>
  <si>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</si>
  <si>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</si>
  <si>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</si>
  <si>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</si>
  <si>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</si>
  <si>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</si>
  <si>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</si>
  <si>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</si>
  <si>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</si>
  <si>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</si>
  <si>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</si>
  <si>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</si>
  <si>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</si>
  <si>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</si>
  <si>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</si>
  <si>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</si>
  <si>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</si>
  <si>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</si>
  <si>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</si>
  <si>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</si>
  <si>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</si>
  <si>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</si>
  <si>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</si>
  <si>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</si>
  <si>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</si>
  <si>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</si>
  <si>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</si>
  <si>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</si>
  <si>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</si>
  <si>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</si>
  <si>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</si>
  <si>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</si>
  <si>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</si>
  <si>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</si>
  <si>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</si>
  <si>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</si>
  <si>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</si>
  <si>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</si>
  <si>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</si>
  <si>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</si>
  <si>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</si>
  <si>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</si>
  <si>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</si>
  <si>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</si>
  <si>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</si>
  <si>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</si>
  <si>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</si>
  <si>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</si>
  <si>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</si>
  <si>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</si>
  <si>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</si>
  <si>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</si>
  <si>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</si>
  <si>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</si>
  <si>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</si>
  <si>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</si>
  <si>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</si>
  <si>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</si>
  <si>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</si>
  <si>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</si>
  <si>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</si>
  <si>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</si>
  <si>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</si>
  <si>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</si>
  <si>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</si>
  <si>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</si>
  <si>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</si>
  <si>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</si>
  <si>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</si>
  <si>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</si>
  <si>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</si>
  <si>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</si>
  <si>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</si>
  <si>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</si>
  <si>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</si>
  <si>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</si>
  <si>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</si>
  <si>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</si>
  <si>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</si>
  <si>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</si>
  <si>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</si>
  <si>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</si>
  <si>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</si>
  <si>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</si>
  <si>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</si>
  <si>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</si>
  <si>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</si>
  <si>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</si>
  <si>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</si>
  <si>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</si>
  <si>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</si>
  <si>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</si>
  <si>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</si>
  <si>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</si>
  <si>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</si>
  <si>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</si>
  <si>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</si>
  <si>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</si>
  <si>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</si>
  <si>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</si>
  <si>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</si>
  <si>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</si>
  <si>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</si>
  <si>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</si>
  <si>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</si>
  <si>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</si>
  <si>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</si>
  <si>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</si>
  <si>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</si>
  <si>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</si>
  <si>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</si>
  <si>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</si>
  <si>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</si>
  <si>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</si>
  <si>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</si>
  <si>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</si>
  <si>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</si>
  <si>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</si>
  <si>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</si>
  <si>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</si>
  <si>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</si>
  <si>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</si>
  <si>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</si>
  <si>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</si>
  <si>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</si>
  <si>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</si>
  <si>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</si>
  <si>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</si>
  <si>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</si>
  <si>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</si>
  <si>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</si>
  <si>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</si>
  <si>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</si>
  <si>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</si>
  <si>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</si>
  <si>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</si>
  <si>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</si>
  <si>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</si>
  <si>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</si>
  <si>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</si>
  <si>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</si>
  <si>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</si>
  <si>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</si>
  <si>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</si>
  <si>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</si>
  <si>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</si>
  <si>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</si>
  <si>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</si>
  <si>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</si>
  <si>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</si>
  <si>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</si>
  <si>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</si>
  <si>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</si>
  <si>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</si>
  <si>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</si>
  <si>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</si>
  <si>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</si>
  <si>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</si>
  <si>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</si>
  <si>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</si>
  <si>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</si>
  <si>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</si>
  <si>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</si>
  <si>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</si>
  <si>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</si>
  <si>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</si>
  <si>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</si>
  <si>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</si>
  <si>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</si>
  <si>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</si>
  <si>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</si>
  <si>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</si>
  <si>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</si>
  <si>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</si>
  <si>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</si>
  <si>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</si>
  <si>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</si>
  <si>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</si>
  <si>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</si>
  <si>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</si>
  <si>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</si>
  <si>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</si>
  <si>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</si>
  <si>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</si>
  <si>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</si>
  <si>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</si>
  <si>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</si>
  <si>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</si>
  <si>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</si>
  <si>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</si>
  <si>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</si>
  <si>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</si>
  <si>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</si>
  <si>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</si>
  <si>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</si>
  <si>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</si>
  <si>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</si>
  <si>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</si>
  <si>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</si>
  <si>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</si>
  <si>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</si>
  <si>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</si>
  <si>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</si>
  <si>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</si>
  <si>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</si>
  <si>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</si>
  <si>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</si>
  <si>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</si>
  <si>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</si>
  <si>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</si>
  <si>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</si>
  <si>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</si>
  <si>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</si>
  <si>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</si>
  <si>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</si>
  <si>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</si>
  <si>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</si>
  <si>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</si>
  <si>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</si>
  <si>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</si>
  <si>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</si>
  <si>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</si>
  <si>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</si>
  <si>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</si>
  <si>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</si>
  <si>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</si>
  <si>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</si>
  <si>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</si>
  <si>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</si>
  <si>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</si>
  <si>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</si>
  <si>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</si>
  <si>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</si>
  <si>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</si>
  <si>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</si>
  <si>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</si>
  <si>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</si>
  <si>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</si>
  <si>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</si>
  <si>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</si>
  <si>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</si>
  <si>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</si>
  <si>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</si>
  <si>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</si>
  <si>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</si>
  <si>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</si>
  <si>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</si>
  <si>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</si>
  <si>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</si>
  <si>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</si>
  <si>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</si>
  <si>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</si>
  <si>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</si>
  <si>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</si>
  <si>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</si>
  <si>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</si>
  <si>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</si>
  <si>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</si>
  <si>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</si>
  <si>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</si>
  <si>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</si>
  <si>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</si>
  <si>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</si>
  <si>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</si>
  <si>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</si>
  <si>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</si>
  <si>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</si>
  <si>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</si>
  <si>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</si>
  <si>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</si>
  <si>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</si>
  <si>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</si>
  <si>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</si>
  <si>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</si>
  <si>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</si>
  <si>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</si>
  <si>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</si>
  <si>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</si>
  <si>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</si>
  <si>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</si>
  <si>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</si>
  <si>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</si>
  <si>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</si>
  <si>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</si>
  <si>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</si>
  <si>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</si>
  <si>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</si>
  <si>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</si>
  <si>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</si>
  <si>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</si>
  <si>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</si>
  <si>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</si>
  <si>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</si>
  <si>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</si>
  <si>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</si>
  <si>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</si>
  <si>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</si>
  <si>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</si>
  <si>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</si>
  <si>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</si>
  <si>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</si>
  <si>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</si>
  <si>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</si>
  <si>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</si>
  <si>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</si>
  <si>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</si>
  <si>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</si>
  <si>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</si>
  <si>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</si>
  <si>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</si>
  <si>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</si>
  <si>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</si>
  <si>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</si>
  <si>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</si>
  <si>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</si>
  <si>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</si>
  <si>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</si>
  <si>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</si>
  <si>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</si>
  <si>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</si>
  <si>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</si>
  <si>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</si>
  <si>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</si>
  <si>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</si>
  <si>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</si>
  <si>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</si>
  <si>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</si>
  <si>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</si>
  <si>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</si>
  <si>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</si>
  <si>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</si>
  <si>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</si>
  <si>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</si>
  <si>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</si>
  <si>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</si>
  <si>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</si>
  <si>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</si>
  <si>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</si>
  <si>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</si>
  <si>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</si>
  <si>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</si>
  <si>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</si>
  <si>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</si>
  <si>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</si>
  <si>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</si>
  <si>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</si>
  <si>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</si>
  <si>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</si>
  <si>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</si>
  <si>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</si>
  <si>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</si>
  <si>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</si>
  <si>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</si>
  <si>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</si>
  <si>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</si>
  <si>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</si>
  <si>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</si>
  <si>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</si>
  <si>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</si>
  <si>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</si>
  <si>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</si>
  <si>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</si>
  <si>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</si>
  <si>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</si>
  <si>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</si>
  <si>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</si>
  <si>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</si>
  <si>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</si>
  <si>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</si>
  <si>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</si>
  <si>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</si>
  <si>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</si>
  <si>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</si>
  <si>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</si>
  <si>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</si>
  <si>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</si>
  <si>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</si>
  <si>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</si>
  <si>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</si>
  <si>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</si>
  <si>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</si>
  <si>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</si>
  <si>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</si>
  <si>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</si>
  <si>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</si>
  <si>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</si>
  <si>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</si>
  <si>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</si>
  <si>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</si>
  <si>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</si>
  <si>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</si>
  <si>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</si>
  <si>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</si>
  <si>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</si>
  <si>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</si>
  <si>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</si>
  <si>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</si>
  <si>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</si>
  <si>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</si>
  <si>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</si>
  <si>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</si>
  <si>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</si>
  <si>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</si>
  <si>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</si>
  <si>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</si>
  <si>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</si>
  <si>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</si>
  <si>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</si>
  <si>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</si>
  <si>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</si>
  <si>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</si>
  <si>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</si>
  <si>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</si>
  <si>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</si>
  <si>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</si>
  <si>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</si>
  <si>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</si>
  <si>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</si>
  <si>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</si>
  <si>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</si>
  <si>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</si>
  <si>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</si>
  <si>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</si>
  <si>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</si>
  <si>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</si>
  <si>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</si>
  <si>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</si>
  <si>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</si>
  <si>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</si>
  <si>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</si>
  <si>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</si>
  <si>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</si>
  <si>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</si>
  <si>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</si>
  <si>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</si>
  <si>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</si>
  <si>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</si>
  <si>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</si>
  <si>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</si>
  <si>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</si>
  <si>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</si>
  <si>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</si>
  <si>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</si>
  <si>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</si>
  <si>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</si>
  <si>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</si>
  <si>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</si>
  <si>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</si>
  <si>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</si>
  <si>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</si>
  <si>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</si>
  <si>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</si>
  <si>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</si>
  <si>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</si>
  <si>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</si>
  <si>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</si>
  <si>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</si>
  <si>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</si>
  <si>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</si>
  <si>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</si>
  <si>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</si>
  <si>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</si>
  <si>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</si>
  <si>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</si>
  <si>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</si>
  <si>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</si>
  <si>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</si>
  <si>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</si>
  <si>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</si>
  <si>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</si>
  <si>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</si>
  <si>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</si>
  <si>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</si>
  <si>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</si>
  <si>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</si>
  <si>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</si>
  <si>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</si>
  <si>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</si>
  <si>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</si>
  <si>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</si>
  <si>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</si>
  <si>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</si>
  <si>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</si>
  <si>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</si>
  <si>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</si>
  <si>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</si>
  <si>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</si>
  <si>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</si>
  <si>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</si>
  <si>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</si>
  <si>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</si>
  <si>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</si>
  <si>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</si>
  <si>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</si>
  <si>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</si>
  <si>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</si>
  <si>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</si>
  <si>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</si>
  <si>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</si>
  <si>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</si>
  <si>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</si>
  <si>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</si>
  <si>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</si>
  <si>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</si>
  <si>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</si>
  <si>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</si>
  <si>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</si>
  <si>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</si>
  <si>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</si>
  <si>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</si>
  <si>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</si>
  <si>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</si>
  <si>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</si>
  <si>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</si>
  <si>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</si>
  <si>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</si>
  <si>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</si>
  <si>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</si>
  <si>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</si>
  <si>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</si>
  <si>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</si>
  <si>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</si>
  <si>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</si>
  <si>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</si>
  <si>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</si>
  <si>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</si>
  <si>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</si>
  <si>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</si>
  <si>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</si>
  <si>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</si>
  <si>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</si>
  <si>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</si>
  <si>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</si>
  <si>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</si>
  <si>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</si>
  <si>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</si>
  <si>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</si>
  <si>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</si>
  <si>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</si>
  <si>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</si>
  <si>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</si>
  <si>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</si>
  <si>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</si>
  <si>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</si>
  <si>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</si>
  <si>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</si>
  <si>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</si>
  <si>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</si>
  <si>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</si>
  <si>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</si>
  <si>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</si>
  <si>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</si>
  <si>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</si>
  <si>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</si>
  <si>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</si>
  <si>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</si>
  <si>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</si>
  <si>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</si>
  <si>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</si>
  <si>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</si>
  <si>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</si>
  <si>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ETA 20 mins</t>
  </si>
  <si>
    <t>ETA 30 mins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</si>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</sst>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321.70798171296337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45984.65640763889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45984.65640763889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45984.65640763889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45984.65640763889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45984.65640763889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45984.65640763889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45984.65640763889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45984.65640763889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45984.65640763889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45984.65640763889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45984.65640763889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45984.65640763889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45984.65640763889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45984.65640763889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45984.65640763889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45984.65640763889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45984.65640763889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45984.65640763889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45984.65640763889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45984.65640763889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45984.65640763889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45984.65640763889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45984.65640763889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45984.65640763889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45984.65640763889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45984.65640763889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45984.65640763889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45984.65640763889</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45984.65640763889</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E3C4EED-1707-4FF7-9658-B1527BB2763E}"/>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159.65656967592804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0.26898865740804467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45984.65640763889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45984.65640763889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45984.65640763889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45984.65640763889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45984.65640763889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45984.65640763889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45984.65640763889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45984.65640763889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45984.65640763889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45984.65640763889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45984.65640763889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45984.65640763889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45984.65640763889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45984.65640763889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45984.65640763889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45984.65640763889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45984.65640763889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45984.65640763889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45984.65640763889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45984.65640763889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45984.65640763889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45984.65640763889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45984.65640763889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45984.65640763889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45984.65640763889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45984.65640763889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45984.65640763889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45984.65640763889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45984.65640763889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45984.65640763889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45984.65640763889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45984.65640763889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45984.65640763889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45984.65640763889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45984.65640763889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45984.65640763889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45984.65640763889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45984.65640763889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45984.65640763889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45984.65640763889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45984.65640763889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45984.65640763889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45984.65640763889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45984.65640763889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45984.65640763889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45984.65640763889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45984.65640763889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45984.65640763889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45984.65640763889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45984.65640763889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45984.65640763889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45984.65640763889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45984.65640763889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45984.65640763889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45984.65640763889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45984.65640763889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45984.65640763889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45984.65640763889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45984.65640763889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45984.65640763889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45984.65640763889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45984.65640763889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45984.65640763889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45984.65640763889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45984.65640763889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45984.65640763889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45984.65640763889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45984.65640763889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45984.65640763889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45984.65640763889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45984.65640763889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45984.65640763889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45984.65640763889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45984.65640763889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45984.65640763889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45984.65640763889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45984.65640763889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45984.65640763889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45984.65640763889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45984.65640763889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45984.65640763889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45984.65640763889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45984.65640763889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45984.65640763889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45984.65640763889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45984.65640763889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45984.65640763889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45984.65640763889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45984.65640763889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45984.65640763889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45984.65640763889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45984.65640763889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45984.65640763889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45984.65640763889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45984.65640763889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45984.65640763889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45984.65640763889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45984.65640763889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45984.65640763889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45984.65640763889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45984.65640763889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45984.65640763889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45984.65640763889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45984.65640763889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45984.65640763889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45984.65640763889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45984.65640763889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45984.65640763889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45984.65640763889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45984.65640763889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45984.65640763889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45984.65640763889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45984.65640763889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45984.65640763889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45984.65640763889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45984.65640763889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45984.65640763889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45984.65640763889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45984.65640763889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45984.65640763889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45984.65640763889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45984.65640763889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45984.65640763889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45984.65640763889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45984.65640763889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45984.65640763889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45984.65640763889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45984.65640763889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45984.65640763889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45984.65640763889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45984.65640763889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45984.65640763889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45984.65640763889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45984.65640763889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45984.65640763889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45984.65640763889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45984.65640763889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45984.65640763889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45984.65640763889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45984.65640763889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45984.65640763889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45984.65640763889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45984.65640763889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45984.65640763889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45984.65640763889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45984.65640763889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45984.65640763889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45984.65640763889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45984.65640763889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45984.65640763889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45984.65640763889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45984.65640763889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45984.65640763889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45984.65640763889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45984.65640763889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45984.65640763889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45984.65640763889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45984.65640763889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45984.65640763889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45984.65640763889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45984.65640763889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45984.65640763889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45984.65640763889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45984.65640763889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45984.65640763889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45984.65640763889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45984.65640763889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45984.65640763889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45984.65640763889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45984.65640763889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45984.65640763889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45984.65640763889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45984.65640763889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45984.65640763889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45984.65640763889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45984.65640763889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45984.65640763889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45984.65640763889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45984.65640763889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45984.65640763889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45984.65640763889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45984.65640763889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45984.65640763889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45984.65640763889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45984.65640763889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45984.65640763889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45984.65640763889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45984.65640763889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45984.65640763889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45984.65640763889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45984.65640763889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45984.65640763889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45984.65640763889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45984.65640763889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45984.65640763889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45984.65640763889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45984.65640763889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45984.65640763889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45984.65640763889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45984.65640763889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45984.65640763889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45984.65640763889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45984.65640763889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45984.65640763889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45984.65640763889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45984.65640763889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45984.65640763889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45984.65640763889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45984.65640763889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45984.65640763889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45984.65640763889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45984.65640763889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45984.65640763889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45984.65640763889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45984.65640763889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45984.65640763889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45984.65640763889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45984.65640763889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45984.65640763889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45984.65640763889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45984.65640763889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45984.65640763889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45984.65640763889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45984.65640763889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45984.65640763889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45984.65640763889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45984.65640763889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45984.65640763889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45984.65640763889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45984.65640763889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45984.65640763889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45984.65640763889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45984.65640763889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45984.65640763889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45984.65640763889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45984.65640763889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45984.65640763889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45984.65640763889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45984.65640763889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45984.65640763889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45984.65640763889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45984.65640763889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45984.65640763889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45984.65640763889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45984.65640763889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45984.65640763889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45984.65640763889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45984.65640763889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45984.65640763889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45984.65640763889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45984.65640763889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45984.65640763889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45984.65640763889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45984.65640763889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45984.65640763889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45984.65640763889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45984.65640763889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45984.65640763889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45984.65640763889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45984.65640763889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45984.65640763889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45984.65640763889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45984.65640763889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45984.65640763889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45984.65640763889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45984.65640763889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45984.65640763889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45984.65640763889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45984.65640763889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45984.65640763889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45984.65640763889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45984.65640763889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45984.65640763889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45984.65640763889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45984.65640763889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45984.65640763889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45984.65640763889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45984.65640763889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45984.65640763889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45984.65640763889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45984.65640763889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45984.65640763889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45984.65640763889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45984.65640763889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45984.65640763889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45984.65640763889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45984.65640763889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45984.65640763889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45984.65640763889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45984.65640763889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45984.65640763889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45984.65640763889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45984.65640763889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45984.65640763889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45984.65640763889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45984.65640763889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45984.65640763889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45984.65640763889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45984.65640763889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45984.65640763889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45984.65640763889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45984.65640763889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45984.65640763889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45984.65640763889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45984.65640763889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45984.65640763889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45984.65640763889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45984.65640763889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45984.65640763889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45984.65640763889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45984.65640763889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45984.65640763889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45984.65640763889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45984.65640763889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45984.65640763889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45984.65640763889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45984.65640763889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45984.65640763889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45984.65640763889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45984.65640763889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45984.65640763889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45984.65640763889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45984.65640763889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45984.65640763889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45984.65640763889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45984.65640763889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45984.65640763889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45984.65640763889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45984.65640763889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45984.65640763889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45984.65640763889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45984.65640763889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45984.65640763889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45984.65640763889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45984.65640763889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45984.65640763889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45984.65640763889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45984.65640763889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45984.65640763889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45984.65640763889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45984.65640763889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45984.65640763889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45984.65640763889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45984.65640763889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45984.65640763889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45984.65640763889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45984.65640763889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45984.65640763889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45984.65640763889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45984.65640763889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45984.65640763889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45984.65640763889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45984.65640763889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45984.65640763889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45984.65640763889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45984.65640763889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45984.65640763889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45984.65640763889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45984.65640763889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45984.65640763889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45984.65640763889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45984.65640763889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45984.65640763889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45984.65640763889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45984.65640763889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45984.65640763889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45984.65640763889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45984.65640763889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45984.65640763889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45984.65640763889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45984.65640763889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45984.65640763889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45984.65640763889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45984.65640763889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45984.65640763889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45984.65640763889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45984.65640763889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45984.65640763889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45984.65640763889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45984.65640763889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45984.65640763889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45984.65640763889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45984.65640763889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45984.65640763889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45984.65640763889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45984.65640763889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45984.65640763889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45984.65640763889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45984.65640763889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45984.65640763889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45984.65640763889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45984.65640763889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45984.65640763889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45984.65640763889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45984.65640763889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45984.65640763889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45984.65640763889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45984.65640763889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45984.65640763889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45984.65640763889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45984.65640763889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45984.65640763889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45984.65640763889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45984.65640763889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45984.65640763889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45984.65640763889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45984.65640763889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45984.65640763889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45984.65640763889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45984.65640763889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45984.65640763889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45984.65640763889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45984.65640763889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45984.65640763889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45984.65640763889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45984.65640763889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45984.65640763889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45984.65640763889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45984.65640763889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45984.65640763889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45984.65640763889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45984.65640763889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45984.65640763889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45984.65640763889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45984.65640763889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45984.65640763889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45984.65640763889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45984.65640763889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45984.65640763889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45984.65640763889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45984.65640763889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45984.65640763889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45984.65640763889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45984.65640763889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45984.65640763889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45984.65640763889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45984.65640763889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45984.65640763889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45984.65640763889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45984.65640763889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45984.65640763889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45984.65640763889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45984.65640763889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45984.65640763889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45984.65640763889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45984.65640763889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45984.65640763889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45984.65640763889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45984.65640763889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45984.65640763889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45984.65640763889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45984.65640763889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45984.65640763889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45984.65640763889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45984.65640763889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45984.65640763889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45984.65640763889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45984.65640763889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45984.65640763889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45984.65640763889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45984.65640763889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45984.65640763889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45984.65640763889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45984.65640763889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45984.65640763889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45984.65640763889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45984.65640763889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45984.65640763889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45984.65640763889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45984.65640763889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45984.65640763889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45984.65640763889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45984.65640763889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45984.65640763889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45984.65640763889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45984.65640763889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45984.65640763889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45984.65640763889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45984.65640763889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45984.65640763889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45984.65640763889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45984.65640763889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45984.65640763889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45984.65640763889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45984.65640763889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45984.65640763889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45984.65640763889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45984.65640763889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45984.65640763889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45984.65640763889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45984.65640763889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45984.65640763889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45984.65640763889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45984.65640763889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45984.65640763889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45984.65640763889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45984.65640763889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45984.65640763889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45984.65640763889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45984.65640763889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45984.65640763889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45984.65640763889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45984.65640763889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45984.65640763889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45984.65640763889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45984.65640763889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45984.65640763889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45984.65640763889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45984.65640763889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45984.65640763889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45984.65640763889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45984.65640763889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45984.65640763889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45984.65640763889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45984.65640763889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45984.65640763889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45984.65640763889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45984.65640763889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45984.65640763889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45984.65640763889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45984.65640763889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45984.65640763889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45984.65640763889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45984.65640763889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45984.65640763889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45984.65640763889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45984.65640763889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45984.65640763889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45984.65640763889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45984.65640763889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45984.65640763889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45984.65640763889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45984.65640763889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45984.65640763889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45984.65640763889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45984.65640763889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45984.65640763889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45984.65640763889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45984.65640763889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45984.65640763889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45984.65640763889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45984.65640763889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45984.65640763889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45984.65640763889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45984.65640763889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45984.65640763889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45984.65640763889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45984.65640763889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45984.65640763889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45984.65640763889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45984.65640763889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45984.65640763889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45984.65640763889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45984.65640763889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45984.65640763889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45984.65640763889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45984.65640763889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45984.65640763889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45984.65640763889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45984.65640763889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45984.65640763889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45984.65640763889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45984.65640763889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45984.65640763889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45984.65640763889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45984.65640763889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45984.65640763889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45984.65640763889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45984.65640763889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45984.65640763889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45984.65640763889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45984.65640763889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45984.65640763889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45984.65640763889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45984.65640763889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45984.65640763889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45984.65640763889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45984.65640763889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45984.65640763889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45984.65640763889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45984.65640763889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45984.65640763889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45984.65640763889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45984.65640763889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45984.65640763889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45984.65640763889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45984.65640763889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45984.65640763889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45984.65640763889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45984.65640763889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45984.65640763889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45984.65640763889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45984.65640763889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45984.65640763889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45984.65640763889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45984.65640763889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45984.65640763889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45984.65640763889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45984.65640763889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45984.65640763889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45984.65640763889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45984.65640763889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45984.65640763889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45984.65640763889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45984.65640763889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45984.65640763889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45984.65640763889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45984.65640763889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45984.65640763889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45984.65640763889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45984.65640763889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45984.65640763889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45984.65640763889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45984.65640763889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45984.65640763889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45984.65640763889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45984.65640763889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45984.65640763889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45984.65640763889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45984.65640763889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45984.65640763889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45984.65640763889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45984.65640763889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45984.65640763889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45984.65640763889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45984.65640763889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45984.65640763889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45984.65640763889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45984.65640763889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45984.65640763889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45984.65640763889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45984.65640763889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45984.65640763889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45984.65640763889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45984.65640763889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45984.65640763889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45984.65640763889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45984.65640763889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45984.65640763889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45984.65640763889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45984.65640763889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45984.65640763889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45984.65640763889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45984.65640763889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45984.65640763889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45984.65640763889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45984.65640763889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45984.65640763889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45984.65640763889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45984.65640763889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45984.65640763889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45984.65640763889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45984.65640763889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45984.65640763889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45984.65640763889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45984.65640763889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45984.65640763889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45984.65640763889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45984.65640763889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45984.65640763889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45984.65640763889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45984.65640763889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45984.65640763889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45984.65640763889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45984.65640763889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45984.65640763889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45984.65640763889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45984.65640763889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45984.65640763889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45984.65640763889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45984.65640763889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45984.65640763889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45984.65640763889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45984.65640763889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45984.65640763889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45984.65640763889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45984.65640763889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45984.65640763889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45984.65640763889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45984.65640763889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45984.65640763889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45984.65640763889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45984.65640763889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45984.65640763889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45984.65640763889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45984.65640763889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45984.65640763889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45984.65640763889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45984.65640763889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45984.65640763889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45984.65640763889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45984.65640763889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45984.65640763889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45984.65640763889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45984.65640763889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45984.65640763889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45984.65640763889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45984.65640763889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45984.65640763889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45984.65640763889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45984.65640763889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45984.65640763889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45984.65640763889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45984.65640763889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45984.65640763889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45984.65640763889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45984.65640763889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45984.65640763889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45984.65640763889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45984.65640763889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45984.65640763889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45984.65640763889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45984.65640763889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45984.65640763889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45984.65640763889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45984.65640763889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45984.65640763889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45984.65640763889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45984.65640763889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45984.65640763889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45984.65640763889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45984.65640763889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45984.65640763889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45984.65640763889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45984.65640763889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45984.65640763889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45984.65640763889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45984.65640763889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45984.65640763889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45984.65640763889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45984.65640763889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45984.65640763889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45984.65640763889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45984.65640763889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45984.65640763889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45984.65640763889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45984.65640763889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45984.65640763889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45984.65640763889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45984.65640763889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45984.65640763889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45984.65640763889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45984.65640763889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45984.65640763889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45984.65640763889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45984.65640763889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45984.65640763889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45984.65640763889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45984.65640763889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45984.65640763889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45984.65640763889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45984.65640763889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45984.65640763889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45984.65640763889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45984.65640763889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45984.65640763889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45984.65640763889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45984.65640763889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45984.65640763889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45984.65640763889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45984.65640763889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45984.65640763889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45984.65640763889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45984.65640763889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45984.65640763889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45984.65640763889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45984.65640763889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45984.65640763889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45984.65640763889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45984.65640763889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45984.65640763889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45984.65640763889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45984.65640763889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45984.65640763889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45984.65640763889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45984.65640763889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45984.65640763889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45984.65640763889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45984.65640763889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45984.65640763889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45984.65640763889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45984.65640763889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45984.65640763889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45984.65640763889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45984.65640763889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45984.65640763889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45984.65640763889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45984.65640763889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45984.65640763889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45984.65640763889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45984.65640763889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45984.65640763889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45984.65640763889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45984.65640763889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45984.65640763889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45984.65640763889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45984.65640763889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45984.65640763889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45984.65640763889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45984.65640763889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45984.65640763889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45984.65640763889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45984.65640763889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45984.65640763889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45984.65640763889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45984.65640763889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45984.65640763889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45984.65640763889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45984.65640763889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45984.65640763889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45984.65640763889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45984.65640763889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45984.65640763889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45984.65640763889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45984.65640763889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45984.65640763889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45984.65640763889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45984.65640763889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45984.65640763889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45984.65640763889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45984.65640763889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45984.65640763889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45984.65640763889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45984.65640763889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45984.65640763889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45984.65640763889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45984.65640763889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45984.65640763889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45984.65640763889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45984.65640763889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45984.65640763889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45984.65640763889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45984.65640763889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45984.65640763889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45984.65640763889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45984.65640763889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45984.65640763889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45984.65640763889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45984.65640763889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45984.65640763889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45984.65640763889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45984.65640763889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45984.65640763889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45984.65640763889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45984.65640763889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45984.65640763889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45984.65640763889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45984.65640763889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45984.65640763889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45984.65640763889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45984.65640763889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45984.65640763889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45984.65640763889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45984.65640763889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45984.65640763889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45984.65640763889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45984.65640763889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45984.65640763889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45984.65640763889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45984.65640763889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45984.65640763889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45984.65640763889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45984.65640763889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45984.65640763889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45984.65640763889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45984.65640763889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45984.65640763889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45984.65640763889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45984.65640763889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45984.65640763889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45984.65640763889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45984.65640763889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45984.65640763889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45984.65640763889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45984.65640763889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45984.65640763889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45984.65640763889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45984.65640763889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45984.65640763889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45984.65640763889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45984.65640763889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45984.65640763889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45984.65640763889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45984.65640763889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45984.65640763889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45984.65640763889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45984.65640763889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45984.65640763889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45984.65640763889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45984.65640763889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45984.65640763889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45984.65640763889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45984.65640763889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45984.65640763889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45984.65640763889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45984.65640763889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45984.65640763889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45984.65640763889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45984.65640763889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45984.65640763889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45984.65640763889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45984.65640763889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45984.65640763889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45984.65640763889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45984.65640763889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45984.65640763889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45984.65640763889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45984.65640763889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45984.65640763889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45984.65640763889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45984.65640763889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45984.65640763889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45984.65640763889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45984.65640763889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45984.65640763889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45984.65640763889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45984.65640763889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45984.65640763889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45984.65640763889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45984.65640763889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45984.65640763889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45984.65640763889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45984.65640763889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45984.65640763889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45984.65640763889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45984.65640763889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45984.65640763889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45984.65640763889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45984.65640763889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45984.65640763889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45984.65640763889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45984.65640763889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45984.65640763889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45984.65640763889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45984.65640763889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45984.65640763889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45984.65640763889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45984.65640763889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45984.65640763889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45984.65640763889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45984.65640763889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45984.65640763889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45984.65640763889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45984.65640763889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45984.65640763889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45984.65640763889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45984.65640763889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45984.65640763889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45984.65640763889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45984.65640763889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45984.65640763889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45984.65640763889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45984.65640763889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45984.65640763889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45984.65640763889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45984.65640763889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45984.65640763889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45984.65640763889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45984.65640763889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45984.65640763889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45984.65640763889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45984.65640763889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45984.65640763889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45984.65640763889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45984.65640763889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45984.65640763889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45984.65640763889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45984.65640763889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45984.65640763889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45984.65640763889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45984.65640763889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45984.65640763889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45984.65640763889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45984.65640763889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45984.65640763889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45984.65640763889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45984.65640763889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45984.65640763889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45984.65640763889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45984.65640763889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45984.65640763889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45984.65640763889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45984.65640763889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45984.65640763889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45984.65640763889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45984.65640763889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45984.65640763889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45984.65640763889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45984.65640763889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45984.65640763889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45984.65640763889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45984.65640763889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45984.65640763889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45984.65640763889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45984.65640763889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45984.65640763889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45984.65640763889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45984.65640763889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45984.65640763889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45984.65640763889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45984.65640763889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45984.65640763889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45984.65640763889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45984.65640763889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45984.65640763889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45984.65640763889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45984.65640763889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45984.65640763889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45984.65640763889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45984.65640763889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45984.65640763889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45984.65640763889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45984.65640763889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45984.65640763889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45984.65640763889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45984.65640763889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45984.65640763889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45984.65640763889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45984.65640763889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45984.65640763889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45984.65640763889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45984.65640763889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45984.65640763889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45984.65640763889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45984.65640763889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45984.65640763889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45984.65640763889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45984.65640763889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45984.65640763889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45984.65640763889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45984.65640763889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45984.65640763889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45984.65640763889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45984.65640763889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45984.65640763889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45984.65640763889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45984.65640763889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45984.65640763889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45984.65640763889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45984.65640763889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45984.65640763889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45984.65640763889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45984.65640763889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45984.65640763889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45984.65640763889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45984.65640763889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45984.65640763889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45984.65640763889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45984.65640763889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45984.65640763889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45984.65640763889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45984.65640763889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45984.65640763889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45984.65640763889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45984.65640763889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45984.65640763889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45984.65640763889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45984.65640763889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45984.65640763889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45984.65640763889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45984.65640763889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45984.65640763889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45984.65640763889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45984.65640763889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45984.65640763889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45984.65640763889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45984.65640763889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45984.65640763889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45984.65640763889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45984.65640763889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45984.65640763889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45984.65640763889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45984.65640763889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45984.65640763889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45984.65640763889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45984.65640763889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45984.65640763889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45984.65640763889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45984.65640763889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45984.65640763889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45984.65640763889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45984.65640763889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45984.65640763889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45984.65640763889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45984.65640763889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45984.65640763889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45984.65640763889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45984.65640763889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45984.65640763889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45984.65640763889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45984.65640763889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45984.65640763889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45984.65640763889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45984.65640763889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45984.65640763889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45984.65640763889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45984.65640763889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45984.65640763889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45984.65640763889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45984.65640763889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45984.65640763889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45984.65640763889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45984.65640763889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45984.65640763889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45984.65640763889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45984.65640763889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45984.65640763889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45984.65640763889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45984.65640763889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281.17569004629331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0.16329421296541113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6" ca="1" si="0">IFERROR(NOW()-F4,"")</f>
        <v>45984.65640763889</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9.4173842589952983E-2</v>
      </c>
      <c r="H5" s="95">
        <v>45984.546261574076</v>
      </c>
      <c r="I5" s="113" t="str">
        <f>IFERROR(VLOOKUP(D5,DB!A:F,6,0),"")</f>
        <v>SCECO</v>
      </c>
      <c r="J5" s="113" t="str">
        <f>IFERROR(VLOOKUP(D5,DB!A:G,7,0),"")</f>
        <v>Dead</v>
      </c>
      <c r="K5" s="97" t="s">
        <v>39114</v>
      </c>
      <c r="L5" s="91" t="str">
        <f>IFERROR(VLOOKUP(D5,DB!A:I,9,0),"")</f>
        <v>Latis</v>
      </c>
    </row>
    <row r="6" spans="1:16" ht="15" customHeight="1">
      <c r="A6" s="113" t="s">
        <v>39111</v>
      </c>
      <c r="B6" s="113" t="str">
        <f>IFERROR(VLOOKUP(D6,DB!A:K,11,0),"")</f>
        <v>R4</v>
      </c>
      <c r="C6" s="93">
        <v>1</v>
      </c>
      <c r="D6" s="91" t="s">
        <v>29913</v>
      </c>
      <c r="E6" s="94" t="s">
        <v>39021</v>
      </c>
      <c r="F6" s="95"/>
      <c r="G6" s="96">
        <f t="shared" ca="1" si="0"/>
        <v>45984.65640763889</v>
      </c>
      <c r="H6" s="95">
        <v>45984.575011574074</v>
      </c>
      <c r="I6" s="113" t="str">
        <f>IFERROR(VLOOKUP(D6,DB!A:F,6,0),"")</f>
        <v>SCECO</v>
      </c>
      <c r="J6" s="113" t="str">
        <f>IFERROR(VLOOKUP(D6,DB!A:G,7,0),"")</f>
        <v>Vandalized</v>
      </c>
      <c r="K6" s="97" t="s">
        <v>39115</v>
      </c>
      <c r="L6" s="91" t="s">
        <v>39116</v>
      </c>
    </row>
    <row r="7" spans="1:16" ht="15" customHeight="1">
      <c r="A7" s="113" t="s">
        <v>39111</v>
      </c>
      <c r="B7" s="113" t="str">
        <f>IFERROR(VLOOKUP(D7,DB!A:K,11,0),"")</f>
        <v>R4</v>
      </c>
      <c r="C7" s="93">
        <v>3</v>
      </c>
      <c r="D7" s="91" t="s">
        <v>35231</v>
      </c>
      <c r="E7" s="94" t="s">
        <v>39021</v>
      </c>
      <c r="F7" s="95"/>
      <c r="G7" s="96">
        <f t="shared" ca="1" si="0"/>
        <v>45984.65640763889</v>
      </c>
      <c r="H7" s="95">
        <v>45984.613020833334</v>
      </c>
      <c r="I7" s="113" t="str">
        <f>IFERROR(VLOOKUP(D7,DB!A:F,6,0),"")</f>
        <v>Generator-SG</v>
      </c>
      <c r="J7" s="113" t="str">
        <f>IFERROR(VLOOKUP(D7,DB!A:G,7,0),"")</f>
        <v>Vandalized</v>
      </c>
      <c r="K7" s="97" t="s">
        <v>39117</v>
      </c>
      <c r="L7" s="91" t="str">
        <f>IFERROR(VLOOKUP(D7,DB!A:I,9,0),"")</f>
        <v>Latis</v>
      </c>
    </row>
    <row r="8" spans="1:16" ht="15" customHeight="1">
      <c r="A8" s="113"/>
      <c r="B8" s="113" t="str">
        <f>IFERROR(VLOOKUP(D8,DB!A:K,11,0),"")</f>
        <v/>
      </c>
      <c r="C8" s="93"/>
      <c r="D8" s="91"/>
      <c r="E8" s="94"/>
      <c r="F8" s="95"/>
      <c r="G8" s="96">
        <f t="shared" ca="1" si="0"/>
        <v>45984.65640763889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45984.65640763889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45984.65640763889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45984.65640763889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45984.65640763889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45984.65640763889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45984.65640763889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45984.65640763889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45984.65640763889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45984.65640763889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45984.65640763889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45984.65640763889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45984.65640763889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45984.65640763889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45984.65640763889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45984.65640763889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45984.65640763889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45984.65640763889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45984.65640763889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45984.65640763889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45984.65640763889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45984.65640763889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45984.65640763889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45984.65640763889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45984.65640763889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45984.65640763889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45984.65640763889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45984.65640763889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45984.65640763889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45984.65640763889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45984.65640763889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45984.65640763889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45984.65640763889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45984.65640763889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45984.65640763889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45984.65640763889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45984.65640763889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45984.65640763889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45984.65640763889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45984.65640763889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45984.65640763889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45984.65640763889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45984.65640763889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45984.65640763889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45984.65640763889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45984.65640763889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45984.65640763889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45984.65640763889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45984.65640763889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45984.65640763889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45984.65640763889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45984.65640763889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45984.65640763889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45984.65640763889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45984.65640763889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45984.65640763889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45984.65640763889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45984.65640763889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45984.65640763889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45984.65640763889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45984.65640763889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45984.65640763889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45984.65640763889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45984.65640763889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45984.65640763889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45984.65640763889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45984.65640763889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45984.65640763889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45984.65640763889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45984.65640763889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45984.65640763889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45984.65640763889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45984.65640763889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45984.65640763889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45984.65640763889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45984.65640763889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45984.65640763889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45984.65640763889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45984.65640763889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45984.65640763889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45984.65640763889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45984.65640763889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45984.65640763889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45984.65640763889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45984.65640763889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45984.65640763889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45984.65640763889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45984.65640763889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45984.65640763889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45984.65640763889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45984.65640763889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45984.65640763889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45984.65640763889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45984.65640763889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45984.65640763889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45984.65640763889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45984.65640763889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45984.65640763889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45984.65640763889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45984.65640763889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45984.65640763889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45984.65640763889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45984.65640763889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45984.65640763889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45984.65640763889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45984.65640763889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45984.65640763889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45984.65640763889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45984.65640763889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45984.65640763889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45984.65640763889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45984.65640763889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45984.65640763889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45984.65640763889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45984.65640763889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45984.65640763889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45984.65640763889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45984.65640763889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45984.65640763889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45984.65640763889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45984.65640763889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45984.65640763889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45984.65640763889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45984.65640763889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45984.65640763889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45984.65640763889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45984.65640763889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45984.65640763889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45984.65640763889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45984.65640763889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45984.65640763889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45984.65640763889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45984.65640763889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45984.65640763889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45984.65640763889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45984.65640763889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45984.65640763889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45984.65640763889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45984.65640763889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45984.65640763889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45984.65640763889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45984.65640763889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45984.65640763889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45984.65640763889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45984.65640763889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45984.65640763889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45984.65640763889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45984.65640763889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45984.65640763889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45984.65640763889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45984.65640763889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45984.65640763889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45984.65640763889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45984.65640763889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45984.65640763889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45984.65640763889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45984.65640763889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45984.65640763889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45984.65640763889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45984.65640763889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45984.65640763889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45984.65640763889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45984.65640763889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45984.65640763889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45984.65640763889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45984.65640763889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45984.65640763889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45984.65640763889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45984.65640763889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45984.65640763889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45984.65640763889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45984.65640763889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45984.65640763889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45984.65640763889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45984.65640763889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45984.65640763889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45984.65640763889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45984.65640763889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45984.65640763889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45984.65640763889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45984.65640763889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45984.65640763889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45984.65640763889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45984.65640763889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45984.65640763889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45984.65640763889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45984.65640763889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45984.65640763889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45984.65640763889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45984.65640763889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45984.65640763889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45984.65640763889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45984.65640763889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45984.65640763889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45984.65640763889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45984.65640763889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45984.65640763889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45984.65640763889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45984.65640763889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45984.65640763889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45984.65640763889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45984.65640763889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45984.65640763889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45984.65640763889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45984.65640763889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45984.65640763889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45984.65640763889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45984.65640763889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45984.65640763889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45984.65640763889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45984.65640763889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45984.65640763889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45984.65640763889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45984.65640763889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45984.65640763889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45984.65640763889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45984.65640763889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45984.65640763889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45984.65640763889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45984.65640763889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45984.65640763889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45984.65640763889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45984.65640763889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45984.65640763889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45984.65640763889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45984.65640763889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45984.65640763889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45984.65640763889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45984.65640763889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45984.65640763889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45984.65640763889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45984.65640763889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45984.65640763889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45984.65640763889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45984.65640763889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45984.65640763889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45984.65640763889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45984.65640763889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45984.65640763889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45984.65640763889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45984.65640763889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45984.65640763889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45984.65640763889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45984.65640763889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45984.65640763889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45984.65640763889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45984.65640763889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45984.65640763889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45984.65640763889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45984.65640763889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45984.65640763889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45984.65640763889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45984.65640763889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45984.65640763889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45984.65640763889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45984.65640763889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45984.65640763889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45984.65640763889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45984.65640763889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45984.65640763889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45984.65640763889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45984.65640763889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45984.65640763889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45984.65640763889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45984.65640763889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45984.65640763889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45984.65640763889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45984.65640763889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45984.65640763889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45984.65640763889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45984.65640763889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45984.65640763889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45984.65640763889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45984.65640763889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45984.65640763889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45984.65640763889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45984.65640763889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45984.65640763889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45984.65640763889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45984.65640763889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45984.65640763889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45984.65640763889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45984.65640763889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45984.65640763889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45984.65640763889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45984.65640763889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45984.65640763889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45984.65640763889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45984.65640763889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45984.65640763889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45984.65640763889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45984.65640763889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45984.65640763889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45984.65640763889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45984.65640763889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45984.65640763889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45984.65640763889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45984.65640763889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45984.65640763889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45984.65640763889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45984.65640763889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45984.65640763889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45984.65640763889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45984.65640763889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45984.65640763889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45984.65640763889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45984.65640763889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45984.65640763889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45984.65640763889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45984.65640763889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45984.65640763889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45984.65640763889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45984.65640763889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45984.65640763889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45984.65640763889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45984.65640763889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45984.65640763889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45984.65640763889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45984.65640763889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45984.65640763889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45984.65640763889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45984.65640763889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45984.65640763889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45984.65640763889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45984.65640763889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45984.65640763889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45984.65640763889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45984.65640763889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45984.65640763889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45984.65640763889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45984.65640763889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45984.65640763889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45984.65640763889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45984.65640763889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45984.65640763889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45984.65640763889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45984.65640763889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45984.65640763889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45984.65640763889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45984.65640763889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45984.65640763889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45984.65640763889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45984.65640763889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45984.65640763889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45984.65640763889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45984.65640763889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45984.65640763889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45984.65640763889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45984.65640763889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45984.65640763889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45984.65640763889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45984.65640763889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45984.65640763889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45984.65640763889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45984.65640763889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45984.65640763889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45984.65640763889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45984.65640763889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45984.65640763889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45984.65640763889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45984.65640763889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45984.65640763889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45984.65640763889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45984.65640763889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45984.65640763889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45984.65640763889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45984.65640763889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45984.65640763889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45984.65640763889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45984.65640763889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45984.65640763889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45984.65640763889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45984.65640763889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45984.65640763889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45984.65640763889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45984.65640763889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45984.65640763889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45984.65640763889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45984.65640763889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45984.65640763889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45984.65640763889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45984.65640763889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45984.65640763889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45984.65640763889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45984.65640763889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45984.65640763889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45984.65640763889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45984.65640763889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45984.65640763889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45984.65640763889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45984.65640763889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45984.65640763889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45984.65640763889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45984.65640763889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45984.65640763889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45984.65640763889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45984.65640763889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45984.65640763889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45984.65640763889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45984.65640763889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45984.65640763889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45984.65640763889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45984.65640763889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45984.65640763889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45984.65640763889</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92.824347453701193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58.467530324072868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35.9952965277771</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3.2831090277759358</v>
      </c>
      <c r="H5" s="122">
        <v>45981.360798611109</v>
      </c>
      <c r="I5" s="109" t="str">
        <f>IFERROR(VLOOKUP(D5,DB!A:F,6,0),"")</f>
        <v>SCECO</v>
      </c>
      <c r="J5" s="109" t="str">
        <f>IFERROR(VLOOKUP(D5,DB!A:G,7,0),"")</f>
        <v>Dead</v>
      </c>
      <c r="K5" s="109" t="s">
        <v>39125</v>
      </c>
      <c r="L5" s="109" t="str">
        <f>IFERROR(VLOOKUP(D5,DB!A:I,9,0),"")</f>
        <v>Latis</v>
      </c>
    </row>
    <row r="6" spans="1:13" ht="30.75">
      <c r="A6" s="109" t="s">
        <v>39126</v>
      </c>
      <c r="B6" s="109" t="s">
        <v>5443</v>
      </c>
      <c r="C6" s="109">
        <v>1</v>
      </c>
      <c r="D6" s="109" t="s">
        <v>39127</v>
      </c>
      <c r="E6" s="109" t="s">
        <v>39021</v>
      </c>
      <c r="F6" s="122">
        <v>45984.531875000001</v>
      </c>
      <c r="G6" s="111">
        <f ca="1">IFERROR(NOW()-F6,"")</f>
        <v>0.12453263888892252</v>
      </c>
      <c r="H6" s="122">
        <v>45984.501759259256</v>
      </c>
      <c r="I6" s="109" t="str">
        <f>IFERROR(VLOOKUP(D6,DB!A:F,6,0),"")</f>
        <v/>
      </c>
      <c r="J6" s="109" t="str">
        <f>IFERROR(VLOOKUP(D6,DB!A:G,7,0),"")</f>
        <v/>
      </c>
      <c r="K6" s="109" t="s">
        <v>39128</v>
      </c>
      <c r="L6" s="109" t="str">
        <f>IFERROR(VLOOKUP(D6,DB!A:I,9,0),"")</f>
        <v/>
      </c>
    </row>
    <row r="7" spans="1:13">
      <c r="A7" s="109" t="s">
        <v>39129</v>
      </c>
      <c r="B7" s="109" t="str">
        <f>IFERROR(VLOOKUP(D7,DB!A:K,11,0),"")</f>
        <v/>
      </c>
      <c r="C7" s="109">
        <v>3</v>
      </c>
      <c r="D7" s="109" t="s">
        <v>39130</v>
      </c>
      <c r="E7" s="109" t="s">
        <v>39100</v>
      </c>
      <c r="F7" s="122"/>
      <c r="G7" s="111">
        <f ca="1">IFERROR(NOW()-F7,"")</f>
        <v>45984.65640763889</v>
      </c>
      <c r="H7" s="122">
        <v>45984.55636574074</v>
      </c>
      <c r="I7" s="109" t="str">
        <f>IFERROR(VLOOKUP(D7,DB!A:F,6,0),"")</f>
        <v/>
      </c>
      <c r="J7" s="109" t="str">
        <f>IFERROR(VLOOKUP(D7,DB!A:G,7,0),"")</f>
        <v/>
      </c>
      <c r="K7" s="109" t="s">
        <v>39131</v>
      </c>
      <c r="L7" s="109" t="str">
        <f>IFERROR(VLOOKUP(D7,DB!A:I,9,0),"")</f>
        <v/>
      </c>
    </row>
    <row r="8" spans="1:13">
      <c r="A8" s="109"/>
      <c r="B8" s="109" t="str">
        <f>IFERROR(VLOOKUP(D8,DB!A:K,11,0),"")</f>
        <v/>
      </c>
      <c r="C8" s="109"/>
      <c r="D8" s="109"/>
      <c r="E8" s="109"/>
      <c r="F8" s="109"/>
      <c r="G8" s="111">
        <f ca="1">IFERROR(NOW()-F8,"")</f>
        <v>45984.65640763889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45984.65640763889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45984.65640763889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45984.65640763889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45984.65640763889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45984.65640763889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45984.65640763889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45984.65640763889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45984.65640763889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45984.65640763889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45984.65640763889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45984.65640763889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45984.65640763889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45984.65640763889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45984.65640763889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45984.65640763889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45984.65640763889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45984.65640763889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45984.65640763889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45984.65640763889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45984.65640763889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45984.65640763889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45984.65640763889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45984.65640763889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45984.65640763889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45984.65640763889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45984.65640763889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45984.65640763889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45984.65640763889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45984.65640763889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45984.65640763889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45984.65640763889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45984.65640763889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45984.65640763889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45984.65640763889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45984.65640763889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45984.65640763889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45984.65640763889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45984.65640763889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45984.65640763889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45984.65640763889</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45984.65640763889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45984.65640763889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45984.65640763889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45984.65640763889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45984.65640763889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45984.65640763889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45984.65640763889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45984.65640763889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45984.65640763889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45984.65640763889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45984.65640763889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45984.65640763889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45984.65640763889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45984.65640763889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45984.65640763889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45984.65640763889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45984.65640763889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45984.65640763889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45984.65640763889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45984.65640763889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45984.65640763889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45984.65640763889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45984.65640763889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45984.65640763889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45984.65640763889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45984.65640763889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45984.65640763889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45984.65640763889</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45984.65640763889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45984.65640763889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45984.65640763889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45984.65640763889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45984.65640763889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45984.65640763889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45984.65640763889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45984.65640763889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45984.65640763889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45984.65640763889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45984.65640763889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45984.65640763889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45984.65640763889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45984.65640763889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45984.65640763889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45984.65640763889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45984.65640763889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45984.65640763889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45984.65640763889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45984.65640763889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45984.65640763889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45984.65640763889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45984.65640763889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45984.65640763889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45984.65640763889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45984.65640763889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45984.65640763889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45984.65640763889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45984.65640763889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45984.65640763889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45984.65640763889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45984.65640763889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45984.65640763889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45984.65640763889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45984.65640763889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45984.65640763889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45984.65640763889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45984.65640763889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45984.65640763889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45984.65640763889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45984.65640763889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45984.65640763889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45984.65640763889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45984.65640763889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