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44" documentId="120_S{2AC9BD13-BADA-5192-A53E-5A8FF88502F6}" xr6:coauthVersionLast="47" xr6:coauthVersionMax="47" xr10:uidLastSave="{4B95365E-116D-4664-AA46-45103EB8EBE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B19" i="5"/>
  <c r="B20" i="5"/>
  <c r="B21" i="5"/>
  <c r="B22" i="5"/>
  <c r="B23" i="5"/>
  <c r="B24" i="5"/>
  <c r="B25" i="5"/>
  <c r="B26" i="5"/>
  <c r="B27" i="5"/>
  <c r="I19" i="5"/>
  <c r="I20" i="5"/>
  <c r="I21" i="5"/>
  <c r="I22" i="5"/>
  <c r="I23" i="5"/>
  <c r="I24" i="5"/>
  <c r="I25" i="5"/>
  <c r="I26" i="5"/>
  <c r="I27" i="5"/>
  <c r="J19" i="5"/>
  <c r="J20" i="5"/>
  <c r="J21" i="5"/>
  <c r="J22" i="5"/>
  <c r="J23" i="5"/>
  <c r="J24" i="5"/>
  <c r="J25" i="5"/>
  <c r="J26" i="5"/>
  <c r="J27" i="5"/>
  <c r="L19" i="5"/>
  <c r="L20" i="5"/>
  <c r="L21" i="5"/>
  <c r="L22" i="5"/>
  <c r="L23" i="5"/>
  <c r="L24" i="5"/>
  <c r="L25" i="5"/>
  <c r="L26" i="5"/>
  <c r="L27" i="5"/>
  <c r="G19" i="5"/>
  <c r="G20" i="5"/>
  <c r="G21" i="5"/>
  <c r="G22" i="5"/>
  <c r="G23" i="5"/>
  <c r="G24" i="5"/>
  <c r="G25" i="5"/>
  <c r="G26" i="5"/>
  <c r="G27" i="5"/>
  <c r="G2" i="3"/>
  <c r="D3"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J6" i="5"/>
  <c r="J7" i="5"/>
  <c r="J8" i="5"/>
  <c r="J9" i="5"/>
  <c r="J10" i="5"/>
  <c r="J11" i="5"/>
  <c r="J12" i="5"/>
  <c r="J13" i="5"/>
  <c r="J14" i="5"/>
  <c r="J15" i="5"/>
  <c r="J16" i="5"/>
  <c r="J17" i="5"/>
  <c r="J18" i="5"/>
  <c r="I6" i="5"/>
  <c r="I7" i="5"/>
  <c r="I8" i="5"/>
  <c r="I9" i="5"/>
  <c r="I10" i="5"/>
  <c r="I11" i="5"/>
  <c r="I12" i="5"/>
  <c r="I13" i="5"/>
  <c r="I14" i="5"/>
  <c r="I15" i="5"/>
  <c r="I16" i="5"/>
  <c r="I17" i="5"/>
  <c r="I18" i="5"/>
  <c r="B6" i="5"/>
  <c r="B7" i="5"/>
  <c r="B8" i="5"/>
  <c r="B9" i="5"/>
  <c r="B10" i="5"/>
  <c r="B11" i="5"/>
  <c r="B12" i="5"/>
  <c r="B13" i="5"/>
  <c r="B14" i="5"/>
  <c r="B15" i="5"/>
  <c r="B16" i="5"/>
  <c r="B17" i="5"/>
  <c r="B18" i="5"/>
  <c r="G6" i="5"/>
  <c r="G7" i="5"/>
  <c r="G8" i="5"/>
  <c r="G9" i="5"/>
  <c r="G10" i="5"/>
  <c r="G11" i="5"/>
  <c r="G12" i="5"/>
  <c r="G13" i="5"/>
  <c r="G14" i="5"/>
  <c r="G15" i="5"/>
  <c r="G16" i="5"/>
  <c r="G17" i="5"/>
  <c r="G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<sst xmlns="http://schemas.openxmlformats.org/spreadsheetml/2006/main" count="181593" uniqueCount="39212">
  <si>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</si>
  <si>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</si>
  <si>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</si>
  <si>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</si>
  <si>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</si>
  <si>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</si>
  <si>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</si>
  <si>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</si>
  <si>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</si>
  <si>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</si>
  <si>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</si>
  <si>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</si>
  <si>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</si>
  <si>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</si>
  <si>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</si>
  <si>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</si>
  <si>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</si>
  <si>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</si>
  <si>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</si>
  <si>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</si>
  <si>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</si>
  <si>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</si>
  <si>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</si>
  <si>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</si>
  <si>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</si>
  <si>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</si>
  <si>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</si>
  <si>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</si>
  <si>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</si>
  <si>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</si>
  <si>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</si>
  <si>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</si>
  <si>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</si>
  <si>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</si>
  <si>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</si>
  <si>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</si>
  <si>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</si>
  <si>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</si>
  <si>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</si>
  <si>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</si>
  <si>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</si>
  <si>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</si>
  <si>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</si>
  <si>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</si>
  <si>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</si>
  <si>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</si>
  <si>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</si>
  <si>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</si>
  <si>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</si>
  <si>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</si>
  <si>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</si>
  <si>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</si>
  <si>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</si>
  <si>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</si>
  <si>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</si>
  <si>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</si>
  <si>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</si>
  <si>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</si>
  <si>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</si>
  <si>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</si>
  <si>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</si>
  <si>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</si>
  <si>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</si>
  <si>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</si>
  <si>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</si>
  <si>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</si>
  <si>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</si>
  <si>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</si>
  <si>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</si>
  <si>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</si>
  <si>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</si>
  <si>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</si>
  <si>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</si>
  <si>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</si>
  <si>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</si>
  <si>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</si>
  <si>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</si>
  <si>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</si>
  <si>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</si>
  <si>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</si>
  <si>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</si>
  <si>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</si>
  <si>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</si>
  <si>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</si>
  <si>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</si>
  <si>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</si>
  <si>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</si>
  <si>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</si>
  <si>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</si>
  <si>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</si>
  <si>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</si>
  <si>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</si>
  <si>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</si>
  <si>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</si>
  <si>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</si>
  <si>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</si>
  <si>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</si>
  <si>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</si>
  <si>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</si>
  <si>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</si>
  <si>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</si>
  <si>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</si>
  <si>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</si>
  <si>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</si>
  <si>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</si>
  <si>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</si>
  <si>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</si>
  <si>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</si>
  <si>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</si>
  <si>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</si>
  <si>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</si>
  <si>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</si>
  <si>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</si>
  <si>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</si>
  <si>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</si>
  <si>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</si>
  <si>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</si>
  <si>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</si>
  <si>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</si>
  <si>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</si>
  <si>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</si>
  <si>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</si>
  <si>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</si>
  <si>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</si>
  <si>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</si>
  <si>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</si>
  <si>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</si>
  <si>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</si>
  <si>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</si>
  <si>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</si>
  <si>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</si>
  <si>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</si>
  <si>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</si>
  <si>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</si>
  <si>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</si>
  <si>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</si>
  <si>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</si>
  <si>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</si>
  <si>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</si>
  <si>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</si>
  <si>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</si>
  <si>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</si>
  <si>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</si>
  <si>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</si>
  <si>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</si>
  <si>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</si>
  <si>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</si>
  <si>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</si>
  <si>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</si>
  <si>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</si>
  <si>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</si>
  <si>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</si>
  <si>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</si>
  <si>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</si>
  <si>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</si>
  <si>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</si>
  <si>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</si>
  <si>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</si>
  <si>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</si>
  <si>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</si>
  <si>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</si>
  <si>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</si>
  <si>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</si>
  <si>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</si>
  <si>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</si>
  <si>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</si>
  <si>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</si>
  <si>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</si>
  <si>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</si>
  <si>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</si>
  <si>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</si>
  <si>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</si>
  <si>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</si>
  <si>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</si>
  <si>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</si>
  <si>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</si>
  <si>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</si>
  <si>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</si>
  <si>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</si>
  <si>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</si>
  <si>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</si>
  <si>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</si>
  <si>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</si>
  <si>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</si>
  <si>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</si>
  <si>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</si>
  <si>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</si>
  <si>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</si>
  <si>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</si>
  <si>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</si>
  <si>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</si>
  <si>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</si>
  <si>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</si>
  <si>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</si>
  <si>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</si>
  <si>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</si>
  <si>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</si>
  <si>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</si>
  <si>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</si>
  <si>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</si>
  <si>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</si>
  <si>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</si>
  <si>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</si>
  <si>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</si>
  <si>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</si>
  <si>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</si>
  <si>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</si>
  <si>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</si>
  <si>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</si>
  <si>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</si>
  <si>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</si>
  <si>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</si>
  <si>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</si>
  <si>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</si>
  <si>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</si>
  <si>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</si>
  <si>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</si>
  <si>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</si>
  <si>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</si>
  <si>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</si>
  <si>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</si>
  <si>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</si>
  <si>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</si>
  <si>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</si>
  <si>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</si>
  <si>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</si>
  <si>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</si>
  <si>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</si>
  <si>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</si>
  <si>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</si>
  <si>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</si>
  <si>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</si>
  <si>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</si>
  <si>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</si>
  <si>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</si>
  <si>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</si>
  <si>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</si>
  <si>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</si>
  <si>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</si>
  <si>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</si>
  <si>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</si>
  <si>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</si>
  <si>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</si>
  <si>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</si>
  <si>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</si>
  <si>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</si>
  <si>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</si>
  <si>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</si>
  <si>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</si>
  <si>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</si>
  <si>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</si>
  <si>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</si>
  <si>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</si>
  <si>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</si>
  <si>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</si>
  <si>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</si>
  <si>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</si>
  <si>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</si>
  <si>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</si>
  <si>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</si>
  <si>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</si>
  <si>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</si>
  <si>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</si>
  <si>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</si>
  <si>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</si>
  <si>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</si>
  <si>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</si>
  <si>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</si>
  <si>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</si>
  <si>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</si>
  <si>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</si>
  <si>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</si>
  <si>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</si>
  <si>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</si>
  <si>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</si>
  <si>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</si>
  <si>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</si>
  <si>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</si>
  <si>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</si>
  <si>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</si>
  <si>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</si>
  <si>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</si>
  <si>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</si>
  <si>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</si>
  <si>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</si>
  <si>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</si>
  <si>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</si>
  <si>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</si>
  <si>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</si>
  <si>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</si>
  <si>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</si>
  <si>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</si>
  <si>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</si>
  <si>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</si>
  <si>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</si>
  <si>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</si>
  <si>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</si>
  <si>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</si>
  <si>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</si>
  <si>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</si>
  <si>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</si>
  <si>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</si>
  <si>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</si>
  <si>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</si>
  <si>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</si>
  <si>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</si>
  <si>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</si>
  <si>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</si>
  <si>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</si>
  <si>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</si>
  <si>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</si>
  <si>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</si>
  <si>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</si>
  <si>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</si>
  <si>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</si>
  <si>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</si>
  <si>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</si>
  <si>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</si>
  <si>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</si>
  <si>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</si>
  <si>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</si>
  <si>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</si>
  <si>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</si>
  <si>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</si>
  <si>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</si>
  <si>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</si>
  <si>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</si>
  <si>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</si>
  <si>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</si>
  <si>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</si>
  <si>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</si>
  <si>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</si>
  <si>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</si>
  <si>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</si>
  <si>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</si>
  <si>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</si>
  <si>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</si>
  <si>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</si>
  <si>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</si>
  <si>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</si>
  <si>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</si>
  <si>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</si>
  <si>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</si>
  <si>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</si>
  <si>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</si>
  <si>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</si>
  <si>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</si>
  <si>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</si>
  <si>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</si>
  <si>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</si>
  <si>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</si>
  <si>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</si>
  <si>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</si>
  <si>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</si>
  <si>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</si>
  <si>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</si>
  <si>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</si>
  <si>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</si>
  <si>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</si>
  <si>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</si>
  <si>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</si>
  <si>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</si>
  <si>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</si>
  <si>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</si>
  <si>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</si>
  <si>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</si>
  <si>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</si>
  <si>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</si>
  <si>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</si>
  <si>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</si>
  <si>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</si>
  <si>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</si>
  <si>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</si>
  <si>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</si>
  <si>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</si>
  <si>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</si>
  <si>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</si>
  <si>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</si>
  <si>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</si>
  <si>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</si>
  <si>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</si>
  <si>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</si>
  <si>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</si>
  <si>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</si>
  <si>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</si>
  <si>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</si>
  <si>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</si>
  <si>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</si>
  <si>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</si>
  <si>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</si>
  <si>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</si>
  <si>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</si>
  <si>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</si>
  <si>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</si>
  <si>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</si>
  <si>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</si>
  <si>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</si>
  <si>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</si>
  <si>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</si>
  <si>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</si>
  <si>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</si>
  <si>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</si>
  <si>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</si>
  <si>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</si>
  <si>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</si>
  <si>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</si>
  <si>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</si>
  <si>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</si>
  <si>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</si>
  <si>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</si>
  <si>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</si>
  <si>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</si>
  <si>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</si>
  <si>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</si>
  <si>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</si>
  <si>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</si>
  <si>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</si>
  <si>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</si>
  <si>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</si>
  <si>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</si>
  <si>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</si>
  <si>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</si>
  <si>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</si>
  <si>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</si>
  <si>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</si>
  <si>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</si>
  <si>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</si>
  <si>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</si>
  <si>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</si>
  <si>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</si>
  <si>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</si>
  <si>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</si>
  <si>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</si>
  <si>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</si>
  <si>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</si>
  <si>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</si>
  <si>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</si>
  <si>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</si>
  <si>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</si>
  <si>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</si>
  <si>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</si>
  <si>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</si>
  <si>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</si>
  <si>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</si>
  <si>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</si>
  <si>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</si>
  <si>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</si>
  <si>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</si>
  <si>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</si>
  <si>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</si>
  <si>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</si>
  <si>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</si>
  <si>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</si>
  <si>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</si>
  <si>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</si>
  <si>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</si>
  <si>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</si>
  <si>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</si>
  <si>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</si>
  <si>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</si>
  <si>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</si>
  <si>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</si>
  <si>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</si>
  <si>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</si>
  <si>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</si>
  <si>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</si>
  <si>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</si>
  <si>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</si>
  <si>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</si>
  <si>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</si>
  <si>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</si>
  <si>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</si>
  <si>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</si>
  <si>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</si>
  <si>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</si>
  <si>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</si>
  <si>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</si>
  <si>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</si>
  <si>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</si>
  <si>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</si>
  <si>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</si>
  <si>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</si>
  <si>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</si>
  <si>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</si>
  <si>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</si>
  <si>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</si>
  <si>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</si>
  <si>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</si>
  <si>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</si>
  <si>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</si>
  <si>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</si>
  <si>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</si>
  <si>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</si>
  <si>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</si>
  <si>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</si>
  <si>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</si>
  <si>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</si>
  <si>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</si>
  <si>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</si>
  <si>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</si>
  <si>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</si>
  <si>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</si>
  <si>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</si>
  <si>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</si>
  <si>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</si>
  <si>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</si>
  <si>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</si>
  <si>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</si>
  <si>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</si>
  <si>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</si>
  <si>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</si>
  <si>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</si>
  <si>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</si>
  <si>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</si>
  <si>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</si>
  <si>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</si>
  <si>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</si>
  <si>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</si>
  <si>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</si>
  <si>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</si>
  <si>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</si>
  <si>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</si>
  <si>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</si>
  <si>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</si>
  <si>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</si>
  <si>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</si>
  <si>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</si>
  <si>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</si>
  <si>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</si>
  <si>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</si>
  <si>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</si>
  <si>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</si>
  <si>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</si>
  <si>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</si>
  <si>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</si>
  <si>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</si>
  <si>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</si>
  <si>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</si>
  <si>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</si>
  <si>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</si>
  <si>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</si>
  <si>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</si>
  <si>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</si>
  <si>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</si>
  <si>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</si>
  <si>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</si>
  <si>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</si>
  <si>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</si>
  <si>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</si>
  <si>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</si>
  <si>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</si>
  <si>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</si>
  <si>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</si>
  <si>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</si>
  <si>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</si>
  <si>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</si>
  <si>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</si>
  <si>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</si>
  <si>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</si>
  <si>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</si>
  <si>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</si>
  <si>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</si>
  <si>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</si>
  <si>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</si>
  <si>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</si>
  <si>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</si>
  <si>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</si>
  <si>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</si>
  <si>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</si>
  <si>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</si>
  <si>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</si>
  <si>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</si>
  <si>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</si>
  <si>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</si>
  <si>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</si>
  <si>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</si>
  <si>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</si>
  <si>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</si>
  <si>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</si>
  <si>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</si>
  <si>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</si>
  <si>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</si>
  <si>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</si>
  <si>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</si>
  <si>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</si>
  <si>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</si>
  <si>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</si>
  <si>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</si>
  <si>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</si>
  <si>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</si>
  <si>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</si>
  <si>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</si>
  <si>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</si>
  <si>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</si>
  <si>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</si>
  <si>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</si>
  <si>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</si>
  <si>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</si>
  <si>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</si>
  <si>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</si>
  <si>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</si>
  <si>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</si>
  <si>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</si>
  <si>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</si>
  <si>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</si>
  <si>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</si>
  <si>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</si>
  <si>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</si>
  <si>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</si>
  <si>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</si>
  <si>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</si>
  <si>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</si>
  <si>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</si>
  <si>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</si>
  <si>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</si>
  <si>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</si>
  <si>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</si>
  <si>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</si>
  <si>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</si>
  <si>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</si>
  <si>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</si>
  <si>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</si>
  <si>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</si>
  <si>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</si>
  <si>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</si>
  <si>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</si>
  <si>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</si>
  <si>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</si>
  <si>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</si>
  <si>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</si>
  <si>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</si>
  <si>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</si>
  <si>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</si>
  <si>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</si>
  <si>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</si>
  <si>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</si>
  <si>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</si>
  <si>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</si>
  <si>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</si>
  <si>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</si>
  <si>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</si>
  <si>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</si>
  <si>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</si>
  <si>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</si>
  <si>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</si>
  <si>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</si>
  <si>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</si>
  <si>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</si>
  <si>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</si>
  <si>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</si>
  <si>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</si>
  <si>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</si>
  <si>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</si>
  <si>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</si>
  <si>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</si>
  <si>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</si>
  <si>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</si>
  <si>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</si>
  <si>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</si>
  <si>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</si>
  <si>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</si>
  <si>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</si>
  <si>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</si>
  <si>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</si>
  <si>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</si>
  <si>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</si>
  <si>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</si>
  <si>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</si>
  <si>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</si>
  <si>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</si>
  <si>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</si>
  <si>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</si>
  <si>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</si>
  <si>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</si>
  <si>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</si>
  <si>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</si>
  <si>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</si>
  <si>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</si>
  <si>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</si>
  <si>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</si>
  <si>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</si>
  <si>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</si>
  <si>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</si>
  <si>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</si>
  <si>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</si>
  <si>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</si>
  <si>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</si>
  <si>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</si>
  <si>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</si>
  <si>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</si>
  <si>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</si>
  <si>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</si>
  <si>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</si>
  <si>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</si>
  <si>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</si>
  <si>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</si>
  <si>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</si>
  <si>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</si>
  <si>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</si>
  <si>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</si>
  <si>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</si>
  <si>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</si>
  <si>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</si>
  <si>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</si>
  <si>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</si>
  <si>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</si>
  <si>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</si>
  <si>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</si>
  <si>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</si>
  <si>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</si>
  <si>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</si>
  <si>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</si>
  <si>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</si>
  <si>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</si>
  <si>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</si>
  <si>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</si>
  <si>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</si>
  <si>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</si>
  <si>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</si>
  <si>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</si>
  <si>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</si>
  <si>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</si>
  <si>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</si>
  <si>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</si>
  <si>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</si>
  <si>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</si>
  <si>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</si>
  <si>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</si>
  <si>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</si>
  <si>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</si>
  <si>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</si>
  <si>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</si>
  <si>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</si>
  <si>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</si>
  <si>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</si>
  <si>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</si>
  <si>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</si>
  <si>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</si>
  <si>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</si>
  <si>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</si>
  <si>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</si>
  <si>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</si>
  <si>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</si>
  <si>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</si>
  <si>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</si>
  <si>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</si>
  <si>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</si>
  <si>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</si>
  <si>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</si>
  <si>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</si>
  <si>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</si>
  <si>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</si>
  <si>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</si>
  <si>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</si>
  <si>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</si>
  <si>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</si>
  <si>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</si>
  <si>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</si>
  <si>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</si>
  <si>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</si>
  <si>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</si>
  <si>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</si>
  <si>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</si>
  <si>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</si>
  <si>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</si>
  <si>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</si>
  <si>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</si>
  <si>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</si>
  <si>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</si>
  <si>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</si>
  <si>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</si>
  <si>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</si>
  <si>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</si>
  <si>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</si>
  <si>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</si>
  <si>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</si>
  <si>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</si>
  <si>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</si>
  <si>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</si>
  <si>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</si>
  <si>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</si>
  <si>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</si>
  <si>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</si>
  <si>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</si>
  <si>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</si>
  <si>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</si>
  <si>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</si>
  <si>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</si>
  <si>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</si>
  <si>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</si>
  <si>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</si>
  <si>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</si>
  <si>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</si>
  <si>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</si>
  <si>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</si>
  <si>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</si>
  <si>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</si>
  <si>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</si>
  <si>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</si>
  <si>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</si>
  <si>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</si>
  <si>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</si>
  <si>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</si>
  <si>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</si>
  <si>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</si>
  <si>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</si>
  <si>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</si>
  <si>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</si>
  <si>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</si>
  <si>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</si>
  <si>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</si>
  <si>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</si>
  <si>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</si>
  <si>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</si>
  <si>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</si>
  <si>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</si>
  <si>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</si>
  <si>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</si>
  <si>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</si>
  <si>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</si>
  <si>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</si>
  <si>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</si>
  <si>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</si>
  <si>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</si>
  <si>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</si>
  <si>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</si>
  <si>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</si>
  <si>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</si>
  <si>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</si>
  <si>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</si>
  <si>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</si>
  <si>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</si>
  <si>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</si>
  <si>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</si>
  <si>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</si>
  <si>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</si>
  <si>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</si>
  <si>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</si>
  <si>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</si>
  <si>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</si>
  <si>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</si>
  <si>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</si>
  <si>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</si>
  <si>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</si>
  <si>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</si>
  <si>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</si>
  <si>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</si>
  <si>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</si>
  <si>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</si>
  <si>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</si>
  <si>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</si>
  <si>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</si>
  <si>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</si>
  <si>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</si>
  <si>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</si>
  <si>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</si>
  <si>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</si>
  <si>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</si>
  <si>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</si>
  <si>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</si>
  <si>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</si>
  <si>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</si>
  <si>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</si>
  <si>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</si>
  <si>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</si>
  <si>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</si>
  <si>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</si>
  <si>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</si>
  <si>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</si>
  <si>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</si>
  <si>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</si>
  <si>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</si>
  <si>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</si>
  <si>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</si>
  <si>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</si>
  <si>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</si>
  <si>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</si>
  <si>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</si>
  <si>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</si>
  <si>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</si>
  <si>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</si>
  <si>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</si>
  <si>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</si>
  <si>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</si>
  <si>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</si>
  <si>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</si>
  <si>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</si>
  <si>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</si>
  <si>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</si>
  <si>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</si>
  <si>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</si>
  <si>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</si>
  <si>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</si>
  <si>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</si>
  <si>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</si>
  <si>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</si>
  <si>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</si>
  <si>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</si>
  <si>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</si>
  <si>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</si>
  <si>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</si>
  <si>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</si>
  <si>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</si>
  <si>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</si>
  <si>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</si>
  <si>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</si>
  <si>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</si>
  <si>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</si>
  <si>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</si>
  <si>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</si>
  <si>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</si>
  <si>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</si>
  <si>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</si>
  <si>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</si>
  <si>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</si>
  <si>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</si>
  <si>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</si>
  <si>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</si>
  <si>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</si>
  <si>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</si>
  <si>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</si>
  <si>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</si>
  <si>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</si>
  <si>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</si>
  <si>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</si>
  <si>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</si>
  <si>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</si>
  <si>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</si>
  <si>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</si>
  <si>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</si>
  <si>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</si>
  <si>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</si>
  <si>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</si>
  <si>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</si>
  <si>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</si>
  <si>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</si>
  <si>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</si>
  <si>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</si>
  <si>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</si>
  <si>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</si>
  <si>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</si>
  <si>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</si>
  <si>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</si>
  <si>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</si>
  <si>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</si>
  <si>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</si>
  <si>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</si>
  <si>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</si>
  <si>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</si>
  <si>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</si>
  <si>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</si>
  <si>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</si>
  <si>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</si>
  <si>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</si>
  <si>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</si>
  <si>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</si>
  <si>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</si>
  <si>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</si>
  <si>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</si>
  <si>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</si>
  <si>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</si>
  <si>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</si>
  <si>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</si>
  <si>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</si>
  <si>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</si>
  <si>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</si>
  <si>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</si>
  <si>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</si>
  <si>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</si>
  <si>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</si>
  <si>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</si>
  <si>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</si>
  <si>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</si>
  <si>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</si>
  <si>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</si>
  <si>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</si>
  <si>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</si>
  <si>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</si>
  <si>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</si>
  <si>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</si>
  <si>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</si>
  <si>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</si>
  <si>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</si>
  <si>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</si>
  <si>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</si>
  <si>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</si>
  <si>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</si>
  <si>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</si>
  <si>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</si>
  <si>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</si>
  <si>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</si>
  <si>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</si>
  <si>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</si>
  <si>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</si>
  <si>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</si>
  <si>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</si>
  <si>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</si>
  <si>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</si>
  <si>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</si>
  <si>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</si>
  <si>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</si>
  <si>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</si>
  <si>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</si>
  <si>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</si>
  <si>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</si>
  <si>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</si>
  <si>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</si>
  <si>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</si>
  <si>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</si>
  <si>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</si>
  <si>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</si>
  <si>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</si>
  <si>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</si>
  <si>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</si>
  <si>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</si>
  <si>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</si>
  <si>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</si>
  <si>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</si>
  <si>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</si>
  <si>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</si>
  <si>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</si>
  <si>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</si>
  <si>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</si>
  <si>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</si>
  <si>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</si>
  <si>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</si>
  <si>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</si>
  <si>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</si>
  <si>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</si>
  <si>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</si>
  <si>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</si>
  <si>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</si>
  <si>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</si>
  <si>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</si>
  <si>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</si>
  <si>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</si>
  <si>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</si>
  <si>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</si>
  <si>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</si>
  <si>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</si>
  <si>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</si>
  <si>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</si>
  <si>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</si>
  <si>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</si>
  <si>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</si>
  <si>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</si>
  <si>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</si>
  <si>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</si>
  <si>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</si>
  <si>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</si>
  <si>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</si>
  <si>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</si>
  <si>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</si>
  <si>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</si>
  <si>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</si>
  <si>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</si>
  <si>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</si>
  <si>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</si>
  <si>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</si>
  <si>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</si>
  <si>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</si>
  <si>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</si>
  <si>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</si>
  <si>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</si>
  <si>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</si>
  <si>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</si>
  <si>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</si>
  <si>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</si>
  <si>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</si>
  <si>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</si>
  <si>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</si>
  <si>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</si>
  <si>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</si>
  <si>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</si>
  <si>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</si>
  <si>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</si>
  <si>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</si>
  <si>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</si>
  <si>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</si>
  <si>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</si>
  <si>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</si>
  <si>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</si>
  <si>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</si>
  <si>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</si>
  <si>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</si>
  <si>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</si>
  <si>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</si>
  <si>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</si>
  <si>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</si>
  <si>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</si>
  <si>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</si>
  <si>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</si>
  <si>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</si>
  <si>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</si>
  <si>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</si>
  <si>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</si>
  <si>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</si>
  <si>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</si>
  <si>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</si>
  <si>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</si>
  <si>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</si>
  <si>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</si>
  <si>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</si>
  <si>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</si>
  <si>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</si>
  <si>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</si>
  <si>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</si>
  <si>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</si>
  <si>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</si>
  <si>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</si>
  <si>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</si>
  <si>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</si>
  <si>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</si>
  <si>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</si>
  <si>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</si>
  <si>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</si>
  <si>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</si>
  <si>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</si>
  <si>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</si>
  <si>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</si>
  <si>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</si>
  <si>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</si>
  <si>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</si>
  <si>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</si>
  <si>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</si>
  <si>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</si>
  <si>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</si>
  <si>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</si>
  <si>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</si>
  <si>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</si>
  <si>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</si>
  <si>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</si>
  <si>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</si>
  <si>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</si>
  <si>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</si>
  <si>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</si>
  <si>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</si>
  <si>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</si>
  <si>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</si>
  <si>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</si>
  <si>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</si>
  <si>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</si>
  <si>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</si>
  <si>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</si>
  <si>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</si>
  <si>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</si>
  <si>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</si>
  <si>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</si>
  <si>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</si>
  <si>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</si>
  <si>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</si>
  <si>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</si>
  <si>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</si>
  <si>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</si>
  <si>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</si>
  <si>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</si>
  <si>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</si>
  <si>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</si>
  <si>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</si>
  <si>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</si>
  <si>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</si>
  <si>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</si>
  <si>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</si>
  <si>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</si>
  <si>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</si>
  <si>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</si>
  <si>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</si>
  <si>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</si>
  <si>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</si>
  <si>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</si>
  <si>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</si>
  <si>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</si>
  <si>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</si>
  <si>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</si>
  <si>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</si>
  <si>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</si>
  <si>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</si>
  <si>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</si>
  <si>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</si>
  <si>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</si>
  <si>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</si>
  <si>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</si>
  <si>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</si>
  <si>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</si>
  <si>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</si>
  <si>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</si>
  <si>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</si>
  <si>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</si>
  <si>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</si>
  <si>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</si>
  <si>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</si>
  <si>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</si>
  <si>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</si>
  <si>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</si>
  <si>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</si>
  <si>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</si>
  <si>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</si>
  <si>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</si>
  <si>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</si>
  <si>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</si>
  <si>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</si>
  <si>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</si>
  <si>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</si>
  <si>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</si>
  <si>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</si>
  <si>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</si>
  <si>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</si>
  <si>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</si>
  <si>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</si>
  <si>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</si>
  <si>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</si>
  <si>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</si>
  <si>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</si>
  <si>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</si>
  <si>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</si>
  <si>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</si>
  <si>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</si>
  <si>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</si>
  <si>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</si>
  <si>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</si>
  <si>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</si>
  <si>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</si>
  <si>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</si>
  <si>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</si>
  <si>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</si>
  <si>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</si>
  <si>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</si>
  <si>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</si>
  <si>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</si>
  <si>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</si>
  <si>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</si>
  <si>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</si>
  <si>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</si>
  <si>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</si>
  <si>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</si>
  <si>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</si>
  <si>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</si>
  <si>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</si>
  <si>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</si>
  <si>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</si>
  <si>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</si>
  <si>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</si>
  <si>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</si>
  <si>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</si>
  <si>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</si>
  <si>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</si>
  <si>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</si>
  <si>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</si>
  <si>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</si>
  <si>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</si>
  <si>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</si>
  <si>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</si>
  <si>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</si>
  <si>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</si>
  <si>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</si>
  <si>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</si>
  <si>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</si>
  <si>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</si>
  <si>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</si>
  <si>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</si>
  <si>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</si>
  <si>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</si>
  <si>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</si>
  <si>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</si>
  <si>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</si>
  <si>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</si>
  <si>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</si>
  <si>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</si>
  <si>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</si>
  <si>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</si>
  <si>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</si>
  <si>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</si>
  <si>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</si>
  <si>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</si>
  <si>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</si>
  <si>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</si>
  <si>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</si>
  <si>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</si>
  <si>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</si>
  <si>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</si>
  <si>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</si>
  <si>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</si>
  <si>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</si>
  <si>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</si>
  <si>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</si>
  <si>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</si>
  <si>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</si>
  <si>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</si>
  <si>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</si>
  <si>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</si>
  <si>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</si>
  <si>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</si>
  <si>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</si>
  <si>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</si>
  <si>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</si>
  <si>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</si>
  <si>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</si>
  <si>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</si>
  <si>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</si>
  <si>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</si>
  <si>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</si>
  <si>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</si>
  <si>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</si>
  <si>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</si>
  <si>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</si>
  <si>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</si>
  <si>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</si>
  <si>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</si>
  <si>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</si>
  <si>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</si>
  <si>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</si>
  <si>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</si>
  <si>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</si>
  <si>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</si>
  <si>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</si>
  <si>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</si>
  <si>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</si>
  <si>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</si>
  <si>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</si>
  <si>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</si>
  <si>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</si>
  <si>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</si>
  <si>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</si>
  <si>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</si>
  <si>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</si>
  <si>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</si>
  <si>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</si>
  <si>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</si>
  <si>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</si>
  <si>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</si>
  <si>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</si>
  <si>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</si>
  <si>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</si>
  <si>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</si>
  <si>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</si>
  <si>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</si>
  <si>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</si>
  <si>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</si>
  <si>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</si>
  <si>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</si>
  <si>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</si>
  <si>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</si>
  <si>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</si>
  <si>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</si>
  <si>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</si>
  <si>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</si>
  <si>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</si>
  <si>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</si>
  <si>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</si>
  <si>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</si>
  <si>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</si>
  <si>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</si>
  <si>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</si>
  <si>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</si>
  <si>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</si>
  <si>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</si>
  <si>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</si>
  <si>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</si>
  <si>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</si>
  <si>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</si>
  <si>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</si>
  <si>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</si>
  <si>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</si>
  <si>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</si>
  <si>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</si>
  <si>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</si>
  <si>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</si>
  <si>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</si>
  <si>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</si>
  <si>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</si>
  <si>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</si>
  <si>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</si>
  <si>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</si>
  <si>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</si>
  <si>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</si>
  <si>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</si>
  <si>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</si>
  <si>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</si>
  <si>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</si>
  <si>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</si>
  <si>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</si>
  <si>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</si>
  <si>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</si>
  <si>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</si>
  <si>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</si>
  <si>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</si>
  <si>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</si>
  <si>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</si>
  <si>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</si>
  <si>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</si>
  <si>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</si>
  <si>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</si>
  <si>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</si>
  <si>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</si>
  <si>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</si>
  <si>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</si>
  <si>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</si>
  <si>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</si>
  <si>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</si>
  <si>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</si>
  <si>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</si>
  <si>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</si>
  <si>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</si>
  <si>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</si>
  <si>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</si>
  <si>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</si>
  <si>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</si>
  <si>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</si>
  <si>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</si>
  <si>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</si>
  <si>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</si>
  <si>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</si>
  <si>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</si>
  <si>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</si>
  <si>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</si>
  <si>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</si>
  <si>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</si>
  <si>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</si>
  <si>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</si>
  <si>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</si>
  <si>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</si>
  <si>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</si>
  <si>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</si>
  <si>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</si>
  <si>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</si>
  <si>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</si>
  <si>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</si>
  <si>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</si>
  <si>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</si>
  <si>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</si>
  <si>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</si>
  <si>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</si>
  <si>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</si>
  <si>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</si>
  <si>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</si>
  <si>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</si>
  <si>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</si>
  <si>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</si>
  <si>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</si>
  <si>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</si>
  <si>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</si>
  <si>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</si>
  <si>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</si>
  <si>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</si>
  <si>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</si>
  <si>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</si>
  <si>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</si>
  <si>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</si>
  <si>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</si>
  <si>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</si>
  <si>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</si>
  <si>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</si>
  <si>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</si>
  <si>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</si>
  <si>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</si>
  <si>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</si>
  <si>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</si>
  <si>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</si>
  <si>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</si>
  <si>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</si>
  <si>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</si>
  <si>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</si>
  <si>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</si>
  <si>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</si>
  <si>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</si>
  <si>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</si>
  <si>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</si>
  <si>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</si>
  <si>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</si>
  <si>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</si>
  <si>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</si>
  <si>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</si>
  <si>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</si>
  <si>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</si>
  <si>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</si>
  <si>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</si>
  <si>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</si>
  <si>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</si>
  <si>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</si>
  <si>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</si>
  <si>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</si>
  <si>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</si>
  <si>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</si>
  <si>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</si>
  <si>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</si>
  <si>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</si>
  <si>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</si>
  <si>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</si>
  <si>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</si>
  <si>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</si>
  <si>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</si>
  <si>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</si>
  <si>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</si>
  <si>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</si>
  <si>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</si>
  <si>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</si>
  <si>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</si>
  <si>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</si>
  <si>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</si>
  <si>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</si>
  <si>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</si>
  <si>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</si>
  <si>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</si>
  <si>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</si>
  <si>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</si>
  <si>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</si>
  <si>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</si>
  <si>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</si>
  <si>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</si>
  <si>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</si>
  <si>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</si>
  <si>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</si>
  <si>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</si>
  <si>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</si>
  <si>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</si>
  <si>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</si>
  <si>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</si>
  <si>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</si>
  <si>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</si>
  <si>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</si>
  <si>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</si>
  <si>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</si>
  <si>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</si>
  <si>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</si>
  <si>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</si>
  <si>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</si>
  <si>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</si>
  <si>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</si>
  <si>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</si>
  <si>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</si>
  <si>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</si>
  <si>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</si>
  <si>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</si>
  <si>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</si>
  <si>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</si>
  <si>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</si>
  <si>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</si>
  <si>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</si>
  <si>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</si>
  <si>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</si>
  <si>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</si>
  <si>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</si>
  <si>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</si>
  <si>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</si>
  <si>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</si>
  <si>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</si>
  <si>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</si>
  <si>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</si>
  <si>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</si>
  <si>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</si>
  <si>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</si>
  <si>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</si>
  <si>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</si>
  <si>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</si>
  <si>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</si>
  <si>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</si>
  <si>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</si>
  <si>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</si>
  <si>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</si>
  <si>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</si>
  <si>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</si>
  <si>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</si>
  <si>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</si>
  <si>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</si>
  <si>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</si>
  <si>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</si>
  <si>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</si>
  <si>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</si>
  <si>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</si>
  <si>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</si>
  <si>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</si>
  <si>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</si>
  <si>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</si>
  <si>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</si>
  <si>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</si>
  <si>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</si>
  <si>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</si>
  <si>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</si>
  <si>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</si>
  <si>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</si>
  <si>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</si>
  <si>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</si>
  <si>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</si>
  <si>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</si>
  <si>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</si>
  <si>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</si>
  <si>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</si>
  <si>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</si>
  <si>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</si>
  <si>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</si>
  <si>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</si>
  <si>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</si>
  <si>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</si>
  <si>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</si>
  <si>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</si>
  <si>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</si>
  <si>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</si>
  <si>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</si>
  <si>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</si>
  <si>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</si>
  <si>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</si>
  <si>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</si>
  <si>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</si>
  <si>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</si>
  <si>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</si>
  <si>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</si>
  <si>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</si>
  <si>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</si>
  <si>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</si>
  <si>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</si>
  <si>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</si>
  <si>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</si>
  <si>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</si>
  <si>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</si>
  <si>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</si>
  <si>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</si>
  <si>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</si>
  <si>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</si>
  <si>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</si>
  <si>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</si>
  <si>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</si>
  <si>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</si>
  <si>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</si>
  <si>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</si>
  <si>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</si>
  <si>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</si>
  <si>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</si>
  <si>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</si>
  <si>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</si>
  <si>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</si>
  <si>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</si>
  <si>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</si>
  <si>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</si>
  <si>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</si>
  <si>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</si>
  <si>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</si>
  <si>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</si>
  <si>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</si>
  <si>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</si>
  <si>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</si>
  <si>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</si>
  <si>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</si>
  <si>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</si>
  <si>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</si>
  <si>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</si>
  <si>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</si>
  <si>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</si>
  <si>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</si>
  <si>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</si>
  <si>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</si>
  <si>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</si>
  <si>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</si>
  <si>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</si>
  <si>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</si>
  <si>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</si>
  <si>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</si>
  <si>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</si>
  <si>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</si>
  <si>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</si>
  <si>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</si>
  <si>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</si>
  <si>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</si>
  <si>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</si>
  <si>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</si>
  <si>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</si>
  <si>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</si>
  <si>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</si>
  <si>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</si>
  <si>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</si>
  <si>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</si>
  <si>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</si>
  <si>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</si>
  <si>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</si>
  <si>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</si>
  <si>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</si>
  <si>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</si>
  <si>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</si>
  <si>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</si>
  <si>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</si>
  <si>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</si>
  <si>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</si>
  <si>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</si>
  <si>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</si>
  <si>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</si>
  <si>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</si>
  <si>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</si>
  <si>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</si>
  <si>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</si>
  <si>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</si>
  <si>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</si>
  <si>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</si>
  <si>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</si>
  <si>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</si>
  <si>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</si>
  <si>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</si>
  <si>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</si>
  <si>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</si>
  <si>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</si>
  <si>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</si>
  <si>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</si>
  <si>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</si>
  <si>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</si>
  <si>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</si>
  <si>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</si>
  <si>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</si>
  <si>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</si>
  <si>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</si>
  <si>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</si>
  <si>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</si>
  <si>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</si>
  <si>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</si>
  <si>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</si>
  <si>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</si>
  <si>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</si>
  <si>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</si>
  <si>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</si>
  <si>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</si>
  <si>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</si>
  <si>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</si>
  <si>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</si>
  <si>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</si>
  <si>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</si>
  <si>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</si>
  <si>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</si>
  <si>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</si>
  <si>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</si>
  <si>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</si>
  <si>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</si>
  <si>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</si>
  <si>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</si>
  <si>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</si>
  <si>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</si>
  <si>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</si>
  <si>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</si>
  <si>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</si>
  <si>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</si>
  <si>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</si>
  <si>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</si>
  <si>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</si>
  <si>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</si>
  <si>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</si>
  <si>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</si>
  <si>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</si>
  <si>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</si>
  <si>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</si>
  <si>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</si>
  <si>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</si>
  <si>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</si>
  <si>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</si>
  <si>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</si>
  <si>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</si>
  <si>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</si>
  <si>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</si>
  <si>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</si>
  <si>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</si>
  <si>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</si>
  <si>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</si>
  <si>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</si>
  <si>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</si>
  <si>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</si>
  <si>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</si>
  <si>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</si>
  <si>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</si>
  <si>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</si>
  <si>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</si>
  <si>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</si>
  <si>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</si>
  <si>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</si>
  <si>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</si>
  <si>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</si>
  <si>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</si>
  <si>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</si>
  <si>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</si>
  <si>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</si>
  <si>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</si>
  <si>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</si>
  <si>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</si>
  <si>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</si>
  <si>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</si>
  <si>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</si>
  <si>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</si>
  <si>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</si>
  <si>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</si>
  <si>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</si>
  <si>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</si>
  <si>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</si>
  <si>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</si>
  <si>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</si>
  <si>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</si>
  <si>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</si>
  <si>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</si>
  <si>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</si>
  <si>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</si>
  <si>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</si>
  <si>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</si>
  <si>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</si>
  <si>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</si>
  <si>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</si>
  <si>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</si>
  <si>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</si>
  <si>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</si>
  <si>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</si>
  <si>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</si>
  <si>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</si>
  <si>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</si>
  <si>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</si>
  <si>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</si>
  <si>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</si>
  <si>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</si>
  <si>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</si>
  <si>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</si>
  <si>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</si>
  <si>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</si>
  <si>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</si>
  <si>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</si>
  <si>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</si>
  <si>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</si>
  <si>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</si>
  <si>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</si>
  <si>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</si>
  <si>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</si>
  <si>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</si>
  <si>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</si>
  <si>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</si>
  <si>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</si>
  <si>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</si>
  <si>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</si>
  <si>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</si>
  <si>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</si>
  <si>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</si>
  <si>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</si>
  <si>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</si>
  <si>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</si>
  <si>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</si>
  <si>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</si>
  <si>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</si>
  <si>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</si>
  <si>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</si>
  <si>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</si>
  <si>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</si>
  <si>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</si>
  <si>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</si>
  <si>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</si>
  <si>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</si>
  <si>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</si>
  <si>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</si>
  <si>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</si>
  <si>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</si>
  <si>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</si>
  <si>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</si>
  <si>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</si>
  <si>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</si>
  <si>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</si>
  <si>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</si>
  <si>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</si>
  <si>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</si>
  <si>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</si>
  <si>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</si>
  <si>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</si>
  <si>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</si>
  <si>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</si>
  <si>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</si>
  <si>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</si>
  <si>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</si>
  <si>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</si>
  <si>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</si>
  <si>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</si>
  <si>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</si>
  <si>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</si>
  <si>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</si>
  <si>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</si>
  <si>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</si>
  <si>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</si>
  <si>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</si>
  <si>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</si>
  <si>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</si>
  <si>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</si>
  <si>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</si>
  <si>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</si>
  <si>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</si>
  <si>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</si>
  <si>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</si>
  <si>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</si>
  <si>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</si>
  <si>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</si>
  <si>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</si>
  <si>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</si>
  <si>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</si>
  <si>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</si>
  <si>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</si>
  <si>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</si>
  <si>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</si>
  <si>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</si>
  <si>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</si>
  <si>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</si>
  <si>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</si>
  <si>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</si>
  <si>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</si>
  <si>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</si>
  <si>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</si>
  <si>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</si>
  <si>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</si>
  <si>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</si>
  <si>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</si>
  <si>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</si>
  <si>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</si>
  <si>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</si>
  <si>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</si>
  <si>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</si>
  <si>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</si>
  <si>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</si>
  <si>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</si>
  <si>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</si>
  <si>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</si>
  <si>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</si>
  <si>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</si>
  <si>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</si>
  <si>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</si>
  <si>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</si>
  <si>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</si>
  <si>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</si>
  <si>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</si>
  <si>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</si>
  <si>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</si>
  <si>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</si>
  <si>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</si>
  <si>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</si>
  <si>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</si>
  <si>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</si>
  <si>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</si>
  <si>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</si>
  <si>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</si>
  <si>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</si>
  <si>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</si>
  <si>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</si>
  <si>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</si>
  <si>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</si>
  <si>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</si>
  <si>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</si>
  <si>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</si>
  <si>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</si>
  <si>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</si>
  <si>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</si>
  <si>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</si>
  <si>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</si>
  <si>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</si>
  <si>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</si>
  <si>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</si>
  <si>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</si>
  <si>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</si>
  <si>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</si>
  <si>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</si>
  <si>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</si>
  <si>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</si>
  <si>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</si>
  <si>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</si>
  <si>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</si>
  <si>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</si>
  <si>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</si>
  <si>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</si>
  <si>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</si>
  <si>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</si>
  <si>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</si>
  <si>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</si>
  <si>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</si>
  <si>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</si>
  <si>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</si>
  <si>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</si>
  <si>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</si>
  <si>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</si>
  <si>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</si>
  <si>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</si>
  <si>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</si>
  <si>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</si>
  <si>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</si>
  <si>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</si>
  <si>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</si>
  <si>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</si>
  <si>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</si>
  <si>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</si>
  <si>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</si>
  <si>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</si>
  <si>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</si>
  <si>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</si>
  <si>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</si>
  <si>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</si>
  <si>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</si>
  <si>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</si>
  <si>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</si>
  <si>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</si>
  <si>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</si>
  <si>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</si>
  <si>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</si>
  <si>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</si>
  <si>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</si>
  <si>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</si>
  <si>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</si>
  <si>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</si>
  <si>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</si>
  <si>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</si>
  <si>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</si>
  <si>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</si>
  <si>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</si>
  <si>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</si>
  <si>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</si>
  <si>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</si>
  <si>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</si>
  <si>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</si>
  <si>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</si>
  <si>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</si>
  <si>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</si>
  <si>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</si>
  <si>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</si>
  <si>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</si>
  <si>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</si>
  <si>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</si>
  <si>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</si>
  <si>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</si>
  <si>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</si>
  <si>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</si>
  <si>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</si>
  <si>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</si>
  <si>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</si>
  <si>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</si>
  <si>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</si>
  <si>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</si>
  <si>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</si>
  <si>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</si>
  <si>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</si>
  <si>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</si>
  <si>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</si>
  <si>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</si>
  <si>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</si>
  <si>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</si>
  <si>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</si>
  <si>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</si>
  <si>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</si>
  <si>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</si>
  <si>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</si>
  <si>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</si>
  <si>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</si>
  <si>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</si>
  <si>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</si>
  <si>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</si>
  <si>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</si>
  <si>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</si>
  <si>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</si>
  <si>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</si>
  <si>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</si>
  <si>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</si>
  <si>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</si>
  <si>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</si>
  <si>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</si>
  <si>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</si>
  <si>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</si>
  <si>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</si>
  <si>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</si>
  <si>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</si>
  <si>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</si>
  <si>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</si>
  <si>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</si>
  <si>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</si>
  <si>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</si>
  <si>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</si>
  <si>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</si>
  <si>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</si>
  <si>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</si>
  <si>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</si>
  <si>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</si>
  <si>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</si>
  <si>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</si>
  <si>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</si>
  <si>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</si>
  <si>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</si>
  <si>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</si>
  <si>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</si>
  <si>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</si>
  <si>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</si>
  <si>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</si>
  <si>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</si>
  <si>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</si>
  <si>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</si>
  <si>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</si>
  <si>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</si>
  <si>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</si>
  <si>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</si>
  <si>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</si>
  <si>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</si>
  <si>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</si>
  <si>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</si>
  <si>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</si>
  <si>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</si>
  <si>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</si>
  <si>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</si>
  <si>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</si>
  <si>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</si>
  <si>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</si>
  <si>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</si>
  <si>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</si>
  <si>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</si>
  <si>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</si>
  <si>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</si>
  <si>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</si>
  <si>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</si>
  <si>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</si>
  <si>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</si>
  <si>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</si>
  <si>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</si>
  <si>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</si>
  <si>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</si>
  <si>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</si>
  <si>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</si>
  <si>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</si>
  <si>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</si>
  <si>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</si>
  <si>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</si>
  <si>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</si>
  <si>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</si>
  <si>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</si>
  <si>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</si>
  <si>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</si>
  <si>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</si>
  <si>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</si>
  <si>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</si>
  <si>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</si>
  <si>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</si>
  <si>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</si>
  <si>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</si>
  <si>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</si>
  <si>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</si>
  <si>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</si>
  <si>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</si>
  <si>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</si>
  <si>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</si>
  <si>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</si>
  <si>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</si>
  <si>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</si>
  <si>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</si>
  <si>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</si>
  <si>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</si>
  <si>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</si>
  <si>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</si>
  <si>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</si>
  <si>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</si>
  <si>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</si>
  <si>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</si>
  <si>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</si>
  <si>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</si>
  <si>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</si>
  <si>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</si>
  <si>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</si>
  <si>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</si>
  <si>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</si>
  <si>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</si>
  <si>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</si>
  <si>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</si>
  <si>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</si>
  <si>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</si>
  <si>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</si>
  <si>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</si>
  <si>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</si>
  <si>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</si>
  <si>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</si>
  <si>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</si>
  <si>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</si>
  <si>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</si>
  <si>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</si>
  <si>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</si>
  <si>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</si>
  <si>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</si>
  <si>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</si>
  <si>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</si>
  <si>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</si>
  <si>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</si>
  <si>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</si>
  <si>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</si>
  <si>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</si>
  <si>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</si>
  <si>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</si>
  <si>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</si>
  <si>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</si>
  <si>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</si>
  <si>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</si>
  <si>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</si>
  <si>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</si>
  <si>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</si>
  <si>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</si>
  <si>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</si>
  <si>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</si>
  <si>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</si>
  <si>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</si>
  <si>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</si>
  <si>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</si>
  <si>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</si>
  <si>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</si>
  <si>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</si>
  <si>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</si>
  <si>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</si>
  <si>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</si>
  <si>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</si>
  <si>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</si>
  <si>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</si>
  <si>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</si>
  <si>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</si>
  <si>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</si>
  <si>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</si>
  <si>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</si>
  <si>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</si>
  <si>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</si>
  <si>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</si>
  <si>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</si>
  <si>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</si>
  <si>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</si>
  <si>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</si>
  <si>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</si>
  <si>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</si>
  <si>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</si>
  <si>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</si>
  <si>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</si>
  <si>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</si>
  <si>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</si>
  <si>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</si>
  <si>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</si>
  <si>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</si>
  <si>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</si>
  <si>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</si>
  <si>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</si>
  <si>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</si>
  <si>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</si>
  <si>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</si>
  <si>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</si>
  <si>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</si>
  <si>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</si>
  <si>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</si>
  <si>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</si>
  <si>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</si>
  <si>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</si>
  <si>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</si>
  <si>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</si>
  <si>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</si>
  <si>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</si>
  <si>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</si>
  <si>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</si>
  <si>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</si>
  <si>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</si>
  <si>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</si>
  <si>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</si>
  <si>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</si>
  <si>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</si>
  <si>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</si>
  <si>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</si>
  <si>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</si>
  <si>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</si>
  <si>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</si>
  <si>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</si>
  <si>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</si>
  <si>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</si>
  <si>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</si>
  <si>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</si>
  <si>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</si>
  <si>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</si>
  <si>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</si>
  <si>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</si>
  <si>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</si>
  <si>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</si>
  <si>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</si>
  <si>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</si>
  <si>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</si>
  <si>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</si>
  <si>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</si>
  <si>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</si>
  <si>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</si>
  <si>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</si>
  <si>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</si>
  <si>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</si>
  <si>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</si>
  <si>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</si>
  <si>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</si>
  <si>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</si>
  <si>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</si>
  <si>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</si>
  <si>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</si>
  <si>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</si>
  <si>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</si>
  <si>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</si>
  <si>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</si>
  <si>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</si>
  <si>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</si>
  <si>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</si>
  <si>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</si>
  <si>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</si>
  <si>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</si>
  <si>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</si>
  <si>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</si>
  <si>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</si>
  <si>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</si>
  <si>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</si>
  <si>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</si>
  <si>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</si>
  <si>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</si>
  <si>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</si>
  <si>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</si>
  <si>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</si>
  <si>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</si>
  <si>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</si>
  <si>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</si>
  <si>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</si>
  <si>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</si>
  <si>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</si>
  <si>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</si>
  <si>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</si>
  <si>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</si>
  <si>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</si>
  <si>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</si>
  <si>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</si>
  <si>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</si>
  <si>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</si>
  <si>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</si>
  <si>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</si>
  <si>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</si>
  <si>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</si>
  <si>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</si>
  <si>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</si>
  <si>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</si>
  <si>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</si>
  <si>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</si>
  <si>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</si>
  <si>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</si>
  <si>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</si>
  <si>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</si>
  <si>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</si>
  <si>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</si>
  <si>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</si>
  <si>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</si>
  <si>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</si>
  <si>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</si>
  <si>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</si>
  <si>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</si>
  <si>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</si>
  <si>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</si>
  <si>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</si>
  <si>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</si>
  <si>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</si>
  <si>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</si>
  <si>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</si>
  <si>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</si>
  <si>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</si>
  <si>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</si>
  <si>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</si>
  <si>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</si>
  <si>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</si>
  <si>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</si>
  <si>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</si>
  <si>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</si>
  <si>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</si>
  <si>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</si>
  <si>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</si>
  <si>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</si>
  <si>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</si>
  <si>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</si>
  <si>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</si>
  <si>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</si>
  <si>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</si>
  <si>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</si>
  <si>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</si>
  <si>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</si>
  <si>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</si>
  <si>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</si>
  <si>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</si>
  <si>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</si>
  <si>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</si>
  <si>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</si>
  <si>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</si>
  <si>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</si>
  <si>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</si>
  <si>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</si>
  <si>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</si>
  <si>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</si>
  <si>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</si>
  <si>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</si>
  <si>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</si>
  <si>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</si>
  <si>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</si>
  <si>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</si>
  <si>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</si>
  <si>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</si>
  <si>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</si>
  <si>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</si>
  <si>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</si>
  <si>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</si>
  <si>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</si>
  <si>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</si>
  <si>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</si>
  <si>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</si>
  <si>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</si>
  <si>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</si>
  <si>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</si>
  <si>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</si>
  <si>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</si>
  <si>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</si>
  <si>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</si>
  <si>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</si>
  <si>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</si>
  <si>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</si>
  <si>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</si>
  <si>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</si>
  <si>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</si>
  <si>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</si>
  <si>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</si>
  <si>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</si>
  <si>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</si>
  <si>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</si>
  <si>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</si>
  <si>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</si>
  <si>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</si>
  <si>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</si>
  <si>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</si>
  <si>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</si>
  <si>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</si>
  <si>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</si>
  <si>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</si>
  <si>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</si>
  <si>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</si>
  <si>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</si>
  <si>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</si>
  <si>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</si>
  <si>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</si>
  <si>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</si>
  <si>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</si>
  <si>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</si>
  <si>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</si>
  <si>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</si>
  <si>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</si>
  <si>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</si>
  <si>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</si>
  <si>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</si>
  <si>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</si>
  <si>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</si>
  <si>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</si>
  <si>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</si>
  <si>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</si>
  <si>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</si>
  <si>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</si>
  <si>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</si>
  <si>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</si>
  <si>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</si>
  <si>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</si>
  <si>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</si>
  <si>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</si>
  <si>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</si>
  <si>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</si>
  <si>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</si>
  <si>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</si>
  <si>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</si>
  <si>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</si>
  <si>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</si>
  <si>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</si>
  <si>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</si>
  <si>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</si>
  <si>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</si>
  <si>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</si>
  <si>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</si>
  <si>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</si>
  <si>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</si>
  <si>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</si>
  <si>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</si>
  <si>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</si>
  <si>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</si>
  <si>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</si>
  <si>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</si>
  <si>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</si>
  <si>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</si>
  <si>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</si>
  <si>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</si>
  <si>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</si>
  <si>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</si>
  <si>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</si>
  <si>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</si>
  <si>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</si>
  <si>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</si>
  <si>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</si>
  <si>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</si>
  <si>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</si>
  <si>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</si>
  <si>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</si>
  <si>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</si>
  <si>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</si>
  <si>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</si>
  <si>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</si>
  <si>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</si>
  <si>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</si>
  <si>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</si>
  <si>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</si>
  <si>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</si>
  <si>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</si>
  <si>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</si>
  <si>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</si>
  <si>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</si>
  <si>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</si>
  <si>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</si>
  <si>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</si>
  <si>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</si>
  <si>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</si>
  <si>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</si>
  <si>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</si>
  <si>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</si>
  <si>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</si>
  <si>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</si>
  <si>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</si>
  <si>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</si>
  <si>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</si>
  <si>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</si>
  <si>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</si>
  <si>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</si>
  <si>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</si>
  <si>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</si>
  <si>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</si>
  <si>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</si>
  <si>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</si>
  <si>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</si>
  <si>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</si>
  <si>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</si>
  <si>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</si>
  <si>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</si>
  <si>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</si>
  <si>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</si>
  <si>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</si>
  <si>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</si>
  <si>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</si>
  <si>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</si>
  <si>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</si>
  <si>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</si>
  <si>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</si>
  <si>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</si>
  <si>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</si>
  <si>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</si>
  <si>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</si>
  <si>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</si>
  <si>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</si>
  <si>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</si>
  <si>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</si>
  <si>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</si>
  <si>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</si>
  <si>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</si>
  <si>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</si>
  <si>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</si>
  <si>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</si>
  <si>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</si>
  <si>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</si>
  <si>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</si>
  <si>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</si>
  <si>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</si>
  <si>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</si>
  <si>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</si>
  <si>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</si>
  <si>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</si>
  <si>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</si>
  <si>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</si>
  <si>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</si>
  <si>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</si>
  <si>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</si>
  <si>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</si>
  <si>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</si>
  <si>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</si>
  <si>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</si>
  <si>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</si>
  <si>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</si>
  <si>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</si>
  <si>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</si>
  <si>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</si>
  <si>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</si>
  <si>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</si>
  <si>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</si>
  <si>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</si>
  <si>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</si>
  <si>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</si>
  <si>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</si>
  <si>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</si>
  <si>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</si>
  <si>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</si>
  <si>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</si>
  <si>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</si>
  <si>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</si>
  <si>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</si>
  <si>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</si>
  <si>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</si>
  <si>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</si>
  <si>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</si>
  <si>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</si>
  <si>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</si>
  <si>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</si>
  <si>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</si>
  <si>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</si>
  <si>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</si>
  <si>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</si>
  <si>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</si>
  <si>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</si>
  <si>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</si>
  <si>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</si>
  <si>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</si>
  <si>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</si>
  <si>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</si>
  <si>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</si>
  <si>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</si>
  <si>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</si>
  <si>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</si>
  <si>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</si>
  <si>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</si>
  <si>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</si>
  <si>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</si>
  <si>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</si>
  <si>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</si>
  <si>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</si>
  <si>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</si>
  <si>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</si>
  <si>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</si>
  <si>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</si>
  <si>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</si>
  <si>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</si>
  <si>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</si>
  <si>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</si>
  <si>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</si>
  <si>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</si>
  <si>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</si>
  <si>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</si>
  <si>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</si>
  <si>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</si>
  <si>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</si>
  <si>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</si>
  <si>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</si>
  <si>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</si>
  <si>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</si>
  <si>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</si>
  <si>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</si>
  <si>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</si>
  <si>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</si>
  <si>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</si>
  <si>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</si>
  <si>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</si>
  <si>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</si>
  <si>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</si>
  <si>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</si>
  <si>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</si>
  <si>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</si>
  <si>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</si>
  <si>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</si>
  <si>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</si>
  <si>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</si>
  <si>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</si>
  <si>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</si>
  <si>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</si>
  <si>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</si>
  <si>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</si>
  <si>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</si>
  <si>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</si>
  <si>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</si>
  <si>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</si>
  <si>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</si>
  <si>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</si>
  <si>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</si>
  <si>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</si>
  <si>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</si>
  <si>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</si>
  <si>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</si>
  <si>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</si>
  <si>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</si>
  <si>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</si>
  <si>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</si>
  <si>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</si>
  <si>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</si>
  <si>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</si>
  <si>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</si>
  <si>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</si>
  <si>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</si>
  <si>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</si>
  <si>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</si>
  <si>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</si>
  <si>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</si>
  <si>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</si>
  <si>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</si>
  <si>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</si>
  <si>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</si>
  <si>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</si>
  <si>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</si>
  <si>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</si>
  <si>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</si>
  <si>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</si>
  <si>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</si>
  <si>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</si>
  <si>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</si>
  <si>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</si>
  <si>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</si>
  <si>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</si>
  <si>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</si>
  <si>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</si>
  <si>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</si>
  <si>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</si>
  <si>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</si>
  <si>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</si>
  <si>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</si>
  <si>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</si>
  <si>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</si>
  <si>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</si>
  <si>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</si>
  <si>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</si>
  <si>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</si>
  <si>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</si>
  <si>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</si>
  <si>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</si>
  <si>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</si>
  <si>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</si>
  <si>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</si>
  <si>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</si>
  <si>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</si>
  <si>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</si>
  <si>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</si>
  <si>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</si>
  <si>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</si>
  <si>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</si>
  <si>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</si>
  <si>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</si>
  <si>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</si>
  <si>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</si>
  <si>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</si>
  <si>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</si>
  <si>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</si>
  <si>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</si>
  <si>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</si>
  <si>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</si>
  <si>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</si>
  <si>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</si>
  <si>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</si>
  <si>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</si>
  <si>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</si>
  <si>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</si>
  <si>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</si>
  <si>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</si>
  <si>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</si>
  <si>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</si>
  <si>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</si>
  <si>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</si>
  <si>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</si>
  <si>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</si>
  <si>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</si>
  <si>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</si>
  <si>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</si>
  <si>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</si>
  <si>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</si>
  <si>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</si>
  <si>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</si>
  <si>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</si>
  <si>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</si>
  <si>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</si>
  <si>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</si>
  <si>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</si>
  <si>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</si>
  <si>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</si>
  <si>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</si>
  <si>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</si>
  <si>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</si>
  <si>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</si>
  <si>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</si>
  <si>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</si>
  <si>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</si>
  <si>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</si>
  <si>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</si>
  <si>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</si>
  <si>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</si>
  <si>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</si>
  <si>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</si>
  <si>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</si>
  <si>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</si>
  <si>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</si>
  <si>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</si>
  <si>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</si>
  <si>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</si>
  <si>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</si>
  <si>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</si>
  <si>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</si>
  <si>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</si>
  <si>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</si>
  <si>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</si>
  <si>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</si>
  <si>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</si>
  <si>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</si>
  <si>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</si>
  <si>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</si>
  <si>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</si>
  <si>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</si>
  <si>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</si>
  <si>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</si>
  <si>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</si>
  <si>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</si>
  <si>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</si>
  <si>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</si>
  <si>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</si>
  <si>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</si>
  <si>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</si>
  <si>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</si>
  <si>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</si>
  <si>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</si>
  <si>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</si>
  <si>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</si>
  <si>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</si>
  <si>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</si>
  <si>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</si>
  <si>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</si>
  <si>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</si>
  <si>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</si>
  <si>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</si>
  <si>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</si>
  <si>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</si>
  <si>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</si>
  <si>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</si>
  <si>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</si>
  <si>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</si>
  <si>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</si>
  <si>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</si>
  <si>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</si>
  <si>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</si>
  <si>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</si>
  <si>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</si>
  <si>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</si>
  <si>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</si>
  <si>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</si>
  <si>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</si>
  <si>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</si>
  <si>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</si>
  <si>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</si>
  <si>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</si>
  <si>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</si>
  <si>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</si>
  <si>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</si>
  <si>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</si>
  <si>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</si>
  <si>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</si>
  <si>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</si>
  <si>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</si>
  <si>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</si>
  <si>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</si>
  <si>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</si>
  <si>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</si>
  <si>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</si>
  <si>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</si>
  <si>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</si>
  <si>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</si>
  <si>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</si>
  <si>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</si>
  <si>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</si>
  <si>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</si>
  <si>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</si>
  <si>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</si>
  <si>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</si>
  <si>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</si>
  <si>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</si>
  <si>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</si>
  <si>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</si>
  <si>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</si>
  <si>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</si>
  <si>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</si>
  <si>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</si>
  <si>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</si>
  <si>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</si>
  <si>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</si>
  <si>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</si>
  <si>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</si>
  <si>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</si>
  <si>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</si>
  <si>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</si>
  <si>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</si>
  <si>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</si>
  <si>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</si>
  <si>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</si>
  <si>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</si>
  <si>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</si>
  <si>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</si>
  <si>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</si>
  <si>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</si>
  <si>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</si>
  <si>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</si>
  <si>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</si>
  <si>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</si>
  <si>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</si>
  <si>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</si>
  <si>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</si>
  <si>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</si>
  <si>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</si>
  <si>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</si>
  <si>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</si>
  <si>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</si>
  <si>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</si>
  <si>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</si>
  <si>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</si>
  <si>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</si>
  <si>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</si>
  <si>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</si>
  <si>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</si>
  <si>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</si>
  <si>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</si>
  <si>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</si>
  <si>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</si>
  <si>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</si>
  <si>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</si>
  <si>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</si>
  <si>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</si>
  <si>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</si>
  <si>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</si>
  <si>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</si>
  <si>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</si>
  <si>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</si>
  <si>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</si>
  <si>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</si>
  <si>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</si>
  <si>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</si>
  <si>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</si>
  <si>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</si>
  <si>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</si>
  <si>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</si>
  <si>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</si>
  <si>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</si>
  <si>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</si>
  <si>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</si>
  <si>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</si>
  <si>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</si>
  <si>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</si>
  <si>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</si>
  <si>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</si>
  <si>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</si>
  <si>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</si>
  <si>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</si>
  <si>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</si>
  <si>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</si>
  <si>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</si>
  <si>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</si>
  <si>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</si>
  <si>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</si>
  <si>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</si>
  <si>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</si>
  <si>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</si>
  <si>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</si>
  <si>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</si>
  <si>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</si>
  <si>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</si>
  <si>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</si>
  <si>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</si>
  <si>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</si>
  <si>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</si>
  <si>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</si>
  <si>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</si>
  <si>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</si>
  <si>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</si>
  <si>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</si>
  <si>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</si>
  <si>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</si>
  <si>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</si>
  <si>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</si>
  <si>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</si>
  <si>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</si>
  <si>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</si>
  <si>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</si>
  <si>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</si>
  <si>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</si>
  <si>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</si>
  <si>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</si>
  <si>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</si>
  <si>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</si>
  <si>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</si>
  <si>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</si>
  <si>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</si>
  <si>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</si>
  <si>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</si>
  <si>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</si>
  <si>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</si>
  <si>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</si>
  <si>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</si>
  <si>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</si>
  <si>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</si>
  <si>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</si>
  <si>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</si>
  <si>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</si>
  <si>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</si>
  <si>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</si>
  <si>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</si>
  <si>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</si>
  <si>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</si>
  <si>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</si>
  <si>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</si>
  <si>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</si>
  <si>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</si>
  <si>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</si>
  <si>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</si>
  <si>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</si>
  <si>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</si>
  <si>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</si>
  <si>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</si>
  <si>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</si>
  <si>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</si>
  <si>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</si>
  <si>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</si>
  <si>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</si>
  <si>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</si>
  <si>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</si>
  <si>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</si>
  <si>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</si>
  <si>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</si>
  <si>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</si>
  <si>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</si>
  <si>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</si>
  <si>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</si>
  <si>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</si>
  <si>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</si>
  <si>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</si>
  <si>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</si>
  <si>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</si>
  <si>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</si>
  <si>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</si>
  <si>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</si>
  <si>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</si>
  <si>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</si>
  <si>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</si>
  <si>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</si>
  <si>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</si>
  <si>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</si>
  <si>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</si>
  <si>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</si>
  <si>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</si>
  <si>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</si>
  <si>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</si>
  <si>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</si>
  <si>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</si>
  <si>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</si>
  <si>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</si>
  <si>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</si>
  <si>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</si>
  <si>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</si>
  <si>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</si>
  <si>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</si>
  <si>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</si>
  <si>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</si>
  <si>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</si>
  <si>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</si>
  <si>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</si>
  <si>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</si>
  <si>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</si>
  <si>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</si>
  <si>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</si>
  <si>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</si>
  <si>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</si>
  <si>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</si>
  <si>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</si>
  <si>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</si>
  <si>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</si>
  <si>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</si>
  <si>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</si>
  <si>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</si>
  <si>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</si>
  <si>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</si>
  <si>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</si>
  <si>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</si>
  <si>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</si>
  <si>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</si>
  <si>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</si>
  <si>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</si>
  <si>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</si>
  <si>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</si>
  <si>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</si>
  <si>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</si>
  <si>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</si>
  <si>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</si>
  <si>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</si>
  <si>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</si>
  <si>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</si>
  <si>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</si>
  <si>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</si>
  <si>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</si>
  <si>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</si>
  <si>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</si>
  <si>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</si>
  <si>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</si>
  <si>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</si>
  <si>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</si>
  <si>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</si>
  <si>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</si>
  <si>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</si>
  <si>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</si>
  <si>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</si>
  <si>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</si>
  <si>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</si>
  <si>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</si>
  <si>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</si>
  <si>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</si>
  <si>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</si>
  <si>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</si>
  <si>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</si>
  <si>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</si>
  <si>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</si>
  <si>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</si>
  <si>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</si>
  <si>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</si>
  <si>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</si>
  <si>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</si>
  <si>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</si>
  <si>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</si>
  <si>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</si>
  <si>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</si>
  <si>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</si>
  <si>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</si>
  <si>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</si>
  <si>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</si>
  <si>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</si>
  <si>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</si>
  <si>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</si>
  <si>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</si>
  <si>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</si>
  <si>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</si>
  <si>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</si>
  <si>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</si>
  <si>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</si>
  <si>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</si>
  <si>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</si>
  <si>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</si>
  <si>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</si>
  <si>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</si>
  <si>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</si>
  <si>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</si>
  <si>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</si>
  <si>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</si>
  <si>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</si>
  <si>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</si>
  <si>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</si>
  <si>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</si>
  <si>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</si>
  <si>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</si>
  <si>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</si>
  <si>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</si>
  <si>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</si>
  <si>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</si>
  <si>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</si>
  <si>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</si>
  <si>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</si>
  <si>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</si>
  <si>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</si>
  <si>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</si>
  <si>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</si>
  <si>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</si>
  <si>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</si>
  <si>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</si>
  <si>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</si>
  <si>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</si>
  <si>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</si>
  <si>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</si>
  <si>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</si>
  <si>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</si>
  <si>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</si>
  <si>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</si>
  <si>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</si>
  <si>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</si>
  <si>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</si>
  <si>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</si>
  <si>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</si>
  <si>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</si>
  <si>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</si>
  <si>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</si>
  <si>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</si>
  <si>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</si>
  <si>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</si>
  <si>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</si>
  <si>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</si>
  <si>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</si>
  <si>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</si>
  <si>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</si>
  <si>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</si>
  <si>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</si>
  <si>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</si>
  <si>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</si>
  <si>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</si>
  <si>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</si>
  <si>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</si>
  <si>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</si>
  <si>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</si>
  <si>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</si>
  <si>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</si>
  <si>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</si>
  <si>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</si>
  <si>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</si>
  <si>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</si>
  <si>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</si>
  <si>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</si>
  <si>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</si>
  <si>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</si>
  <si>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</si>
  <si>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</si>
  <si>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</si>
  <si>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</si>
  <si>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</si>
  <si>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</si>
  <si>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</si>
  <si>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</si>
  <si>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</si>
  <si>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</si>
  <si>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</si>
  <si>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</si>
  <si>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</si>
  <si>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</si>
  <si>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</si>
  <si>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</si>
  <si>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</si>
  <si>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</si>
  <si>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</si>
  <si>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</si>
  <si>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</si>
  <si>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</si>
  <si>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</si>
  <si>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</si>
  <si>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</si>
  <si>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</si>
  <si>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</si>
  <si>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</si>
  <si>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</si>
  <si>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</si>
  <si>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</si>
  <si>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</si>
  <si>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</si>
  <si>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</si>
  <si>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</si>
  <si>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</si>
  <si>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</si>
  <si>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</si>
  <si>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</si>
  <si>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</si>
  <si>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</si>
  <si>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</si>
  <si>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</si>
  <si>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</si>
  <si>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</si>
  <si>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</si>
  <si>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</si>
  <si>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</si>
  <si>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</si>
  <si>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</si>
  <si>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</si>
  <si>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</si>
  <si>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</si>
  <si>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</si>
  <si>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</si>
  <si>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</si>
  <si>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</si>
  <si>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</si>
  <si>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</si>
  <si>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</si>
  <si>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</si>
  <si>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</si>
  <si>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</si>
  <si>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</si>
  <si>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</si>
  <si>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</si>
  <si>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</si>
  <si>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</si>
  <si>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</si>
  <si>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</si>
  <si>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</si>
  <si>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</si>
  <si>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</si>
  <si>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</si>
  <si>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</si>
  <si>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</si>
  <si>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</si>
  <si>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</si>
  <si>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</si>
  <si>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</si>
  <si>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</si>
  <si>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</si>
  <si>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</si>
  <si>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</si>
  <si>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</si>
  <si>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</si>
  <si>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</si>
  <si>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</si>
  <si>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</si>
  <si>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</si>
  <si>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</si>
  <si>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</si>
  <si>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</si>
  <si>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</si>
  <si>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</si>
  <si>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</si>
  <si>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</si>
  <si>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</si>
  <si>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</si>
  <si>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</si>
  <si>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</si>
  <si>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</si>
  <si>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</si>
  <si>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</si>
  <si>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</si>
  <si>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</si>
  <si>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</si>
  <si>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</si>
  <si>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</si>
  <si>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</si>
  <si>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</si>
  <si>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</si>
  <si>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</si>
  <si>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</si>
  <si>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</si>
  <si>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</si>
  <si>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</si>
  <si>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</si>
  <si>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</si>
  <si>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</si>
  <si>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</si>
  <si>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</si>
  <si>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</si>
  <si>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</si>
  <si>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</si>
  <si>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</si>
  <si>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</si>
  <si>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</si>
  <si>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</si>
  <si>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</si>
  <si>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</si>
  <si>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</si>
  <si>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</si>
  <si>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</si>
  <si>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</si>
  <si>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</si>
  <si>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</si>
  <si>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</si>
  <si>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</si>
  <si>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</si>
  <si>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</si>
  <si>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</si>
  <si>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</si>
  <si>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</si>
  <si>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</si>
  <si>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</si>
  <si>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</si>
  <si>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</si>
  <si>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</si>
  <si>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</si>
  <si>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</si>
  <si>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</si>
  <si>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</si>
  <si>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</si>
  <si>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</si>
  <si>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</si>
  <si>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</si>
  <si>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</si>
  <si>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</si>
  <si>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</si>
  <si>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</si>
  <si>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</si>
  <si>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</si>
  <si>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</si>
  <si>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</si>
  <si>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</si>
  <si>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</si>
  <si>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</si>
  <si>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</si>
  <si>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</si>
  <si>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</si>
  <si>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</si>
  <si>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</si>
  <si>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</si>
  <si>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</si>
  <si>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</si>
  <si>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</si>
  <si>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</si>
  <si>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</si>
  <si>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</si>
  <si>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</si>
  <si>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</si>
  <si>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</si>
  <si>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</si>
  <si>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</si>
  <si>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</si>
  <si>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</si>
  <si>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</si>
  <si>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</si>
  <si>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</si>
  <si>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</si>
  <si>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</si>
  <si>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</si>
  <si>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</si>
  <si>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</si>
  <si>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</si>
  <si>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</si>
  <si>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</si>
  <si>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</si>
  <si>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</si>
  <si>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</si>
  <si>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</si>
  <si>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</si>
  <si>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</si>
  <si>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</si>
  <si>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</si>
  <si>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</si>
  <si>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</si>
  <si>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</si>
  <si>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</si>
  <si>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</si>
  <si>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</si>
  <si>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</si>
  <si>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</si>
  <si>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</si>
  <si>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</si>
  <si>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</si>
  <si>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</si>
  <si>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</si>
  <si>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</si>
  <si>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</si>
  <si>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</si>
  <si>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</si>
  <si>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</si>
  <si>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</si>
  <si>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</si>
  <si>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</si>
  <si>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</si>
  <si>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</si>
  <si>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</si>
  <si>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</si>
  <si>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</si>
  <si>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</si>
  <si>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</si>
  <si>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</si>
  <si>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</si>
  <si>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</si>
  <si>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</si>
  <si>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</si>
  <si>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</si>
  <si>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</si>
  <si>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</si>
  <si>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</si>
  <si>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</si>
  <si>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</si>
  <si>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</si>
  <si>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</si>
  <si>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</si>
  <si>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</si>
  <si>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</si>
  <si>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</si>
  <si>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</si>
  <si>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</si>
  <si>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</si>
  <si>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</si>
  <si>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</si>
  <si>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</si>
  <si>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</si>
  <si>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</si>
  <si>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</si>
  <si>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</si>
  <si>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</si>
  <si>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</si>
  <si>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</si>
  <si>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</si>
  <si>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</si>
  <si>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</si>
  <si>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</si>
  <si>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</si>
  <si>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</si>
  <si>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</si>
  <si>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</si>
  <si>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</si>
  <si>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</si>
  <si>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</si>
  <si>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</si>
  <si>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</si>
  <si>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</si>
  <si>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</si>
  <si>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</si>
  <si>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</si>
  <si>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</si>
  <si>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</si>
  <si>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</si>
  <si>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</si>
  <si>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</si>
  <si>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</si>
  <si>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</si>
  <si>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</si>
  <si>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</si>
  <si>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</si>
  <si>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</si>
  <si>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</si>
  <si>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</si>
  <si>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</si>
  <si>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</si>
  <si>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</si>
  <si>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</si>
  <si>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</si>
  <si>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</si>
  <si>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</si>
  <si>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</si>
  <si>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</si>
  <si>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</si>
  <si>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</si>
  <si>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</si>
  <si>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</si>
  <si>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</si>
  <si>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</si>
  <si>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</si>
  <si>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</si>
  <si>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</si>
  <si>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</si>
  <si>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</si>
  <si>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</si>
  <si>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</si>
  <si>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</si>
  <si>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</si>
  <si>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</si>
  <si>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</si>
  <si>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</si>
  <si>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</si>
  <si>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</si>
  <si>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</si>
  <si>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</si>
  <si>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</si>
  <si>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</si>
  <si>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</si>
  <si>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</si>
  <si>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</si>
  <si>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</si>
  <si>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</si>
  <si>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</si>
  <si>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</si>
  <si>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</si>
  <si>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</si>
  <si>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</si>
  <si>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</si>
  <si>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</si>
  <si>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</si>
  <si>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</si>
  <si>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</si>
  <si>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</si>
  <si>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</si>
  <si>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</si>
  <si>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</si>
  <si>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</si>
  <si>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</si>
  <si>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</si>
  <si>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</si>
  <si>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</si>
  <si>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</si>
  <si>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</si>
  <si>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</si>
  <si>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</si>
  <si>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</si>
  <si>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</si>
  <si>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</si>
  <si>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</si>
  <si>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</si>
  <si>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</si>
  <si>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</si>
  <si>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</si>
  <si>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</si>
  <si>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</si>
  <si>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</si>
  <si>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</si>
  <si>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</si>
  <si>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</si>
  <si>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</si>
  <si>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</si>
  <si>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</si>
  <si>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</si>
  <si>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</si>
  <si>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</si>
  <si>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</si>
  <si>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</si>
  <si>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</si>
  <si>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</si>
  <si>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</si>
  <si>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</si>
  <si>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</si>
  <si>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</si>
  <si>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</si>
  <si>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</si>
  <si>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</si>
  <si>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</si>
  <si>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</si>
  <si>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</si>
  <si>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</si>
  <si>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</si>
  <si>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</si>
  <si>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</si>
  <si>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</si>
  <si>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</si>
  <si>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</si>
  <si>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</si>
  <si>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</si>
  <si>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</si>
  <si>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</si>
  <si>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</si>
  <si>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</si>
  <si>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</si>
  <si>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</si>
  <si>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</si>
  <si>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</si>
  <si>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</si>
  <si>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</si>
  <si>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</si>
  <si>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</si>
  <si>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</si>
  <si>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</si>
  <si>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</si>
  <si>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</si>
  <si>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</si>
  <si>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</si>
  <si>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</si>
  <si>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</si>
  <si>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</si>
  <si>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</si>
  <si>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</si>
  <si>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</si>
  <si>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</si>
  <si>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</si>
  <si>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</si>
  <si>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</si>
  <si>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</si>
  <si>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</si>
  <si>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</si>
  <si>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</si>
  <si>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</si>
  <si>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</si>
  <si>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</si>
  <si>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</si>
  <si>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</si>
  <si>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</si>
  <si>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</si>
  <si>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</si>
  <si>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</si>
  <si>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</si>
  <si>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</si>
  <si>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</si>
  <si>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</si>
  <si>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</si>
  <si>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</si>
  <si>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</si>
  <si>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</si>
  <si>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</si>
  <si>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</si>
  <si>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</si>
  <si>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</si>
  <si>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</si>
  <si>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</si>
  <si>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</si>
  <si>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</si>
  <si>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</si>
  <si>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</si>
  <si>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</si>
  <si>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</si>
  <si>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</si>
  <si>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</si>
  <si>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</si>
  <si>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</si>
  <si>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</si>
  <si>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</si>
  <si>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</si>
  <si>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</si>
  <si>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</si>
  <si>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</si>
  <si>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</si>
  <si>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</si>
  <si>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</si>
  <si>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</si>
  <si>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</si>
  <si>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</si>
  <si>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</si>
  <si>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</si>
  <si>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</si>
  <si>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</si>
  <si>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</si>
  <si>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</si>
  <si>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</si>
  <si>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</si>
  <si>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</si>
  <si>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</si>
  <si>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</si>
  <si>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</si>
  <si>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</si>
  <si>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</si>
  <si>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</si>
  <si>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</si>
  <si>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</si>
  <si>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</si>
  <si>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</si>
  <si>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</si>
  <si>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</si>
  <si>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</si>
  <si>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</si>
  <si>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</si>
  <si>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</si>
  <si>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</si>
  <si>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</si>
  <si>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</si>
  <si>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</si>
  <si>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</si>
  <si>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</si>
  <si>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</si>
  <si>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</si>
  <si>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</si>
  <si>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</si>
  <si>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</si>
  <si>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</si>
  <si>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</si>
  <si>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</si>
  <si>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</si>
  <si>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</si>
  <si>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</si>
  <si>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</si>
  <si>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</si>
  <si>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</si>
  <si>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</si>
  <si>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</si>
  <si>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</si>
  <si>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</si>
  <si>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</si>
  <si>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</si>
  <si>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</si>
  <si>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</si>
  <si>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</si>
  <si>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</si>
  <si>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</si>
  <si>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</si>
  <si>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</si>
  <si>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</si>
  <si>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</si>
  <si>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</si>
  <si>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</si>
  <si>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</si>
  <si>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</si>
  <si>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</si>
  <si>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</si>
  <si>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</si>
  <si>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</si>
  <si>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</si>
  <si>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</si>
  <si>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</si>
  <si>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</si>
  <si>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</si>
  <si>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</si>
  <si>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</si>
  <si>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</si>
  <si>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</si>
  <si>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</si>
  <si>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</si>
  <si>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</si>
  <si>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</si>
  <si>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</si>
  <si>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</si>
  <si>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</si>
  <si>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</si>
  <si>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</si>
  <si>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</si>
  <si>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</si>
  <si>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</si>
  <si>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</si>
  <si>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</si>
  <si>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</si>
  <si>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</si>
  <si>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</si>
  <si>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</si>
  <si>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</si>
  <si>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</si>
  <si>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</si>
  <si>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</si>
  <si>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</si>
  <si>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</si>
  <si>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</si>
  <si>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</si>
  <si>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</si>
  <si>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</si>
  <si>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</si>
  <si>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</si>
  <si>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</si>
  <si>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</si>
  <si>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</si>
  <si>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</si>
  <si>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</si>
  <si>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</si>
  <si>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</si>
  <si>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</si>
  <si>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</si>
  <si>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</si>
  <si>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</si>
  <si>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</si>
  <si>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</si>
  <si>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</si>
  <si>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</si>
  <si>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</si>
  <si>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</si>
  <si>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</si>
  <si>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</si>
  <si>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</si>
  <si>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</si>
  <si>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</si>
  <si>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</si>
  <si>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</si>
  <si>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</si>
  <si>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</si>
  <si>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</si>
  <si>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</si>
  <si>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</si>
  <si>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</si>
  <si>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</si>
  <si>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</si>
  <si>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</si>
  <si>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</si>
  <si>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</si>
  <si>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</si>
  <si>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</si>
  <si>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</si>
  <si>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</si>
  <si>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</si>
  <si>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</si>
  <si>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</si>
  <si>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</si>
  <si>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</si>
  <si>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</si>
  <si>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</si>
  <si>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</si>
  <si>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</si>
  <si>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</si>
  <si>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</si>
  <si>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</si>
  <si>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</si>
  <si>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</si>
  <si>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</si>
  <si>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</si>
  <si>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</si>
  <si>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</si>
  <si>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</si>
  <si>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</si>
  <si>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</si>
  <si>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</si>
  <si>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</si>
  <si>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</si>
  <si>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</si>
  <si>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</si>
  <si>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</si>
  <si>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</si>
  <si>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</si>
  <si>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</si>
  <si>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</si>
  <si>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</si>
  <si>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</si>
  <si>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</si>
  <si>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</si>
  <si>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</si>
  <si>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</si>
  <si>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</si>
  <si>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</si>
  <si>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</si>
  <si>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</si>
  <si>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</si>
  <si>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</si>
  <si>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</si>
  <si>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</si>
  <si>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</si>
  <si>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</si>
  <si>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</si>
  <si>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</si>
  <si>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</si>
  <si>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</si>
  <si>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</si>
  <si>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</si>
  <si>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</si>
  <si>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</si>
  <si>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</si>
  <si>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</si>
  <si>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</si>
  <si>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</si>
  <si>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</si>
  <si>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</si>
  <si>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</si>
  <si>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</si>
  <si>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</si>
  <si>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</si>
  <si>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</si>
  <si>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</si>
  <si>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</si>
  <si>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</si>
  <si>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</si>
  <si>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</si>
  <si>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</si>
  <si>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</si>
  <si>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</si>
  <si>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</si>
  <si>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</si>
  <si>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</si>
  <si>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</si>
  <si>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</si>
  <si>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</si>
  <si>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</si>
  <si>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</si>
  <si>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</si>
  <si>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</si>
  <si>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</si>
  <si>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</si>
  <si>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</si>
  <si>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</si>
  <si>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</si>
  <si>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</si>
  <si>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</si>
  <si>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</si>
  <si>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</si>
  <si>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</si>
  <si>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</si>
  <si>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</si>
  <si>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</si>
  <si>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</si>
  <si>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</si>
  <si>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</si>
  <si>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</si>
  <si>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</si>
  <si>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</si>
  <si>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</si>
  <si>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</si>
  <si>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</si>
  <si>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</si>
  <si>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</si>
  <si>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</si>
  <si>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</si>
  <si>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</si>
  <si>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</si>
  <si>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</si>
  <si>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</si>
  <si>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</si>
  <si>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</si>
  <si>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</si>
  <si>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</si>
  <si>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</si>
  <si>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</si>
  <si>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</si>
  <si>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</si>
  <si>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</si>
  <si>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</si>
  <si>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</si>
  <si>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</si>
  <si>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</si>
  <si>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</si>
  <si>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</si>
  <si>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</si>
  <si>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</si>
  <si>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</si>
  <si>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</si>
  <si>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</si>
  <si>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</si>
  <si>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</si>
  <si>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</si>
  <si>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</si>
  <si>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</si>
  <si>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</si>
  <si>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</si>
  <si>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</si>
  <si>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</si>
  <si>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</si>
  <si>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</si>
  <si>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</si>
  <si>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</si>
  <si>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</si>
  <si>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</si>
  <si>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</si>
  <si>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</si>
  <si>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</si>
  <si>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</si>
  <si>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</si>
  <si>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</si>
  <si>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</si>
  <si>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</si>
  <si>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</si>
  <si>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</si>
  <si>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</si>
  <si>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</si>
  <si>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</si>
  <si>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</si>
  <si>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</si>
  <si>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</si>
  <si>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</si>
  <si>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</si>
  <si>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</si>
  <si>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</si>
  <si>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</si>
  <si>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</si>
  <si>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</si>
  <si>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</si>
  <si>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</si>
  <si>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</si>
  <si>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</si>
  <si>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</si>
  <si>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</si>
  <si>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</si>
  <si>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</si>
  <si>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</si>
  <si>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</si>
  <si>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</si>
  <si>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</si>
  <si>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</si>
  <si>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</si>
  <si>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</si>
  <si>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</si>
  <si>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</si>
  <si>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</si>
  <si>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</si>
  <si>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</si>
  <si>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</si>
  <si>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</si>
  <si>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</si>
  <si>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</si>
  <si>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</si>
  <si>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</si>
  <si>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</si>
  <si>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</si>
  <si>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</si>
  <si>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</si>
  <si>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</si>
  <si>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</si>
  <si>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</si>
  <si>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</si>
  <si>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</si>
  <si>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</si>
  <si>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</si>
  <si>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</si>
  <si>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</si>
  <si>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</si>
  <si>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</si>
  <si>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</si>
  <si>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</si>
  <si>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</si>
  <si>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</si>
  <si>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</si>
  <si>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</si>
  <si>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</si>
  <si>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</si>
  <si>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</si>
  <si>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</si>
  <si>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</si>
  <si>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</si>
  <si>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</si>
  <si>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</si>
  <si>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</si>
  <si>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</si>
  <si>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</si>
  <si>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</si>
  <si>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</si>
  <si>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</si>
  <si>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</si>
  <si>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</si>
  <si>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</si>
  <si>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</si>
  <si>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</si>
  <si>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</si>
  <si>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</si>
  <si>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</si>
  <si>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</si>
  <si>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</si>
  <si>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</si>
  <si>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</si>
  <si>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</si>
  <si>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</si>
  <si>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</si>
  <si>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</si>
  <si>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</si>
  <si>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</si>
  <si>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</si>
  <si>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</si>
  <si>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</si>
  <si>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</si>
  <si>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</si>
  <si>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</si>
  <si>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</si>
  <si>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</si>
  <si>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</si>
  <si>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</si>
  <si>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</si>
  <si>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</si>
  <si>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</si>
  <si>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</si>
  <si>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</si>
  <si>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</si>
  <si>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</si>
  <si>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</si>
  <si>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</si>
  <si>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</si>
  <si>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</si>
  <si>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</si>
  <si>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</si>
  <si>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</si>
  <si>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</si>
  <si>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</si>
  <si>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</si>
  <si>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</si>
  <si>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</si>
  <si>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</si>
  <si>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</si>
  <si>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</si>
  <si>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</si>
  <si>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</si>
  <si>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</si>
  <si>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</si>
  <si>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</si>
  <si>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</si>
  <si>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</si>
  <si>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</si>
  <si>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</si>
  <si>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</si>
  <si>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</si>
  <si>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</si>
  <si>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</si>
  <si>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</si>
  <si>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</si>
  <si>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</si>
  <si>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</si>
  <si>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</si>
  <si>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</si>
  <si>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</si>
  <si>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</si>
  <si>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</si>
  <si>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</si>
  <si>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</si>
  <si>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</si>
  <si>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</si>
  <si>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</si>
  <si>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</si>
  <si>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</si>
  <si>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</si>
  <si>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</si>
  <si>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</si>
  <si>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</si>
  <si>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</si>
  <si>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</si>
  <si>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</si>
  <si>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</si>
  <si>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</si>
  <si>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</si>
  <si>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</si>
  <si>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</si>
  <si>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</si>
  <si>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</si>
  <si>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</si>
  <si>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</si>
  <si>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</si>
  <si>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</si>
  <si>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</si>
  <si>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</si>
  <si>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</si>
  <si>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</si>
  <si>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</si>
  <si>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</si>
  <si>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</si>
  <si>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</si>
  <si>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</si>
  <si>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</si>
  <si>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</si>
  <si>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</si>
  <si>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</si>
  <si>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</si>
  <si>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</si>
  <si>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</si>
  <si>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</si>
  <si>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</si>
  <si>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</si>
  <si>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</si>
  <si>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</si>
  <si>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</si>
  <si>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</si>
  <si>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</si>
  <si>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</si>
  <si>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</si>
  <si>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</si>
  <si>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</si>
  <si>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</si>
  <si>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</si>
  <si>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</si>
  <si>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</si>
  <si>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</si>
  <si>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</si>
  <si>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</si>
  <si>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</si>
  <si>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</si>
  <si>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</si>
  <si>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</si>
  <si>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</si>
  <si>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</si>
  <si>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</si>
  <si>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</si>
  <si>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</si>
  <si>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</si>
  <si>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</si>
  <si>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</si>
  <si>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</si>
  <si>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</si>
  <si>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</si>
  <si>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</si>
  <si>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</si>
  <si>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</si>
  <si>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</si>
  <si>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</si>
  <si>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</si>
  <si>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</si>
  <si>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</si>
  <si>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</si>
  <si>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</si>
  <si>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</si>
  <si>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</si>
  <si>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</si>
  <si>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</si>
  <si>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</si>
  <si>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</si>
  <si>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</si>
  <si>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</si>
  <si>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</si>
  <si>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</si>
  <si>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</si>
  <si>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</si>
  <si>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</si>
  <si>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</si>
  <si>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</si>
  <si>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</si>
  <si>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</si>
  <si>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</si>
  <si>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</si>
  <si>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</si>
  <si>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</si>
  <si>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</si>
  <si>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</si>
  <si>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</si>
  <si>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</si>
  <si>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</si>
  <si>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</si>
  <si>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</si>
  <si>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</si>
  <si>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</si>
  <si>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</si>
  <si>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</si>
  <si>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</si>
  <si>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</si>
  <si>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</si>
  <si>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</si>
  <si>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</si>
  <si>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</si>
  <si>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</si>
  <si>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</si>
  <si>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</si>
  <si>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</si>
  <si>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</si>
  <si>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</si>
  <si>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</si>
  <si>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</si>
  <si>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</si>
  <si>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</si>
  <si>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</si>
  <si>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</si>
  <si>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</si>
  <si>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</si>
  <si>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</si>
  <si>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</si>
  <si>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</si>
  <si>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</si>
  <si>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</si>
  <si>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</si>
  <si>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</si>
  <si>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</si>
  <si>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</si>
  <si>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</si>
  <si>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</si>
  <si>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</si>
  <si>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</si>
  <si>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</si>
  <si>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</si>
  <si>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</si>
  <si>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</si>
  <si>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</si>
  <si>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</si>
  <si>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</si>
  <si>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</si>
  <si>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</si>
  <si>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</si>
  <si>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</si>
  <si>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</si>
  <si>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</si>
  <si>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</si>
  <si>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</si>
  <si>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</si>
  <si>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</si>
  <si>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</si>
  <si>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</si>
  <si>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</si>
  <si>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</si>
  <si>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</si>
  <si>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</si>
  <si>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</si>
  <si>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</si>
  <si>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</si>
  <si>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</si>
  <si>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</si>
  <si>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</si>
  <si>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</si>
  <si>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</si>
  <si>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</si>
  <si>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</si>
  <si>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</si>
  <si>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</si>
  <si>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</si>
  <si>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</si>
  <si>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</si>
  <si>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</si>
  <si>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</si>
  <si>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</si>
  <si>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</si>
  <si>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</si>
  <si>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</si>
  <si>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</si>
  <si>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</si>
  <si>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</si>
  <si>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</si>
  <si>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</si>
  <si>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</si>
  <si>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</si>
  <si>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</si>
  <si>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</si>
  <si>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</si>
  <si>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</si>
  <si>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</si>
  <si>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</si>
  <si>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</si>
  <si>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</si>
  <si>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</si>
  <si>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</si>
  <si>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</si>
  <si>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</si>
  <si>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</si>
  <si>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</si>
  <si>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</si>
  <si>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</si>
  <si>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</si>
  <si>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</si>
  <si>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</si>
  <si>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</si>
  <si>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</si>
  <si>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</si>
  <si>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</si>
  <si>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</si>
  <si>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</si>
  <si>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</si>
  <si>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</si>
  <si>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</si>
  <si>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</si>
  <si>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</si>
  <si>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</si>
  <si>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</si>
  <si>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</si>
  <si>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</si>
  <si>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</si>
  <si>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</si>
  <si>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</si>
  <si>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</si>
  <si>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</si>
  <si>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</si>
  <si>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</si>
  <si>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</si>
  <si>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</si>
  <si>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</si>
  <si>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</si>
  <si>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</si>
  <si>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</si>
  <si>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</si>
  <si>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</si>
  <si>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</si>
  <si>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</si>
  <si>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</si>
  <si>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</si>
  <si>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</si>
  <si>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</si>
  <si>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</si>
  <si>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</si>
  <si>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</si>
  <si>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</si>
  <si>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</si>
  <si>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</si>
  <si>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</si>
  <si>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</si>
  <si>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</si>
  <si>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</si>
  <si>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</si>
  <si>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</si>
  <si>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</si>
  <si>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</si>
  <si>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</si>
  <si>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</si>
  <si>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</si>
  <si>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</si>
  <si>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</si>
  <si>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</si>
  <si>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</si>
  <si>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</si>
  <si>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</si>
  <si>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</si>
  <si>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</si>
  <si>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</si>
  <si>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</si>
  <si>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</si>
  <si>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</si>
  <si>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</si>
  <si>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</si>
  <si>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</si>
  <si>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</si>
  <si>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</si>
  <si>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</si>
  <si>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</si>
  <si>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</si>
  <si>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</si>
  <si>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</si>
  <si>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</si>
  <si>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</si>
  <si>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</si>
  <si>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</si>
  <si>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</si>
  <si>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</si>
  <si>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</si>
  <si>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</si>
  <si>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</si>
  <si>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</si>
  <si>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</si>
  <si>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</si>
  <si>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</si>
  <si>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</si>
  <si>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</si>
  <si>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</si>
  <si>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</si>
  <si>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</si>
  <si>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</si>
  <si>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</si>
  <si>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</si>
  <si>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</si>
  <si>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</si>
  <si>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</si>
  <si>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</si>
  <si>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</si>
  <si>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</si>
  <si>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</si>
  <si>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</si>
  <si>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</si>
  <si>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</si>
  <si>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</si>
  <si>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</si>
  <si>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</si>
  <si>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</si>
  <si>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</si>
  <si>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</si>
  <si>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</si>
  <si>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</si>
  <si>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</si>
  <si>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</si>
  <si>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</si>
  <si>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</si>
  <si>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</si>
  <si>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</si>
  <si>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</si>
  <si>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</si>
  <si>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</si>
  <si>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</si>
  <si>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</si>
  <si>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</si>
  <si>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</si>
  <si>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</si>
  <si>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</si>
  <si>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</si>
  <si>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</si>
  <si>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</si>
  <si>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</si>
  <si>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</si>
  <si>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</si>
  <si>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</si>
  <si>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</si>
  <si>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</si>
  <si>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</si>
  <si>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</si>
  <si>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</si>
  <si>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</si>
  <si>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</si>
  <si>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</si>
  <si>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</si>
  <si>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</si>
  <si>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</si>
  <si>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</si>
  <si>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</si>
  <si>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</si>
  <si>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</si>
  <si>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</si>
  <si>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</si>
  <si>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</si>
  <si>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</si>
  <si>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</si>
  <si>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</si>
  <si>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</si>
  <si>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</si>
  <si>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</si>
  <si>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</si>
  <si>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</si>
  <si>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</si>
  <si>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</si>
  <si>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</si>
  <si>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</si>
  <si>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</si>
  <si>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</si>
  <si>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</si>
  <si>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</si>
  <si>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</si>
  <si>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</si>
  <si>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</si>
  <si>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</si>
  <si>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</si>
  <si>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</si>
  <si>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</si>
  <si>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</si>
  <si>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</si>
  <si>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</si>
  <si>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</si>
  <si>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</si>
  <si>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</si>
  <si>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</si>
  <si>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</si>
  <si>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</si>
  <si>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</si>
  <si>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</si>
  <si>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</si>
  <si>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</si>
  <si>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</si>
  <si>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</si>
  <si>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</si>
  <si>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</si>
  <si>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</si>
  <si>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</si>
  <si>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</si>
  <si>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</si>
  <si>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</si>
  <si>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</si>
  <si>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</si>
  <si>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</si>
  <si>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</si>
  <si>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</si>
  <si>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</si>
  <si>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</si>
  <si>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</si>
  <si>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</si>
  <si>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</si>
  <si>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</si>
  <si>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</si>
  <si>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</si>
  <si>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</si>
  <si>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</si>
  <si>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</si>
  <si>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</si>
  <si>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</si>
  <si>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</si>
  <si>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</si>
  <si>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</si>
  <si>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</si>
  <si>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</si>
  <si>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</si>
  <si>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</si>
  <si>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</si>
  <si>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</si>
  <si>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</si>
  <si>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</si>
  <si>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</si>
  <si>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</si>
  <si>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</si>
  <si>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</si>
  <si>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</si>
  <si>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</si>
  <si>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</si>
  <si>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</si>
  <si>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</si>
  <si>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</si>
  <si>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</si>
  <si>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</si>
  <si>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</si>
  <si>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</si>
  <si>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</si>
  <si>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</si>
  <si>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</si>
  <si>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</si>
  <si>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</si>
  <si>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</si>
  <si>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</si>
  <si>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</si>
  <si>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</si>
  <si>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</si>
  <si>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</si>
  <si>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</si>
  <si>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</si>
  <si>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</si>
  <si>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</si>
  <si>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</si>
  <si>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</si>
  <si>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</si>
  <si>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</si>
  <si>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</si>
  <si>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</si>
  <si>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</si>
  <si>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</si>
  <si>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</si>
  <si>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</si>
  <si>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</si>
  <si>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</si>
  <si>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</si>
  <si>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</si>
  <si>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</si>
  <si>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</si>
  <si>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</si>
  <si>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</si>
  <si>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</si>
  <si>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</si>
  <si>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</si>
  <si>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</si>
  <si>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</si>
  <si>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</si>
  <si>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</si>
  <si>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</si>
  <si>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</si>
  <si>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</si>
  <si>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</si>
  <si>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</si>
  <si>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</si>
  <si>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</si>
  <si>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</si>
  <si>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</si>
  <si>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</si>
  <si>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</si>
  <si>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</si>
  <si>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</si>
  <si>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</si>
  <si>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</si>
  <si>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</si>
  <si>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</si>
  <si>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</si>
  <si>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</si>
  <si>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</si>
  <si>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</si>
  <si>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</si>
  <si>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</si>
  <si>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</si>
  <si>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</si>
  <si>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</si>
  <si>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</si>
  <si>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</si>
  <si>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</si>
  <si>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</si>
  <si>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</si>
  <si>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</si>
  <si>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</si>
  <si>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</si>
  <si>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</si>
  <si>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</si>
  <si>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</si>
  <si>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</si>
  <si>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</si>
  <si>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</si>
  <si>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</si>
  <si>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</si>
  <si>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</si>
  <si>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</si>
  <si>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</si>
  <si>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</si>
  <si>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</si>
  <si>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</si>
  <si>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</si>
  <si>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</si>
  <si>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</si>
  <si>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</si>
  <si>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</si>
  <si>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</si>
  <si>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</si>
  <si>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</si>
  <si>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</si>
  <si>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</si>
  <si>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</si>
  <si>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</si>
  <si>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</si>
  <si>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</si>
  <si>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</si>
  <si>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</si>
  <si>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</si>
  <si>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</si>
  <si>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</si>
  <si>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</si>
  <si>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</si>
  <si>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</si>
  <si>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</si>
  <si>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</si>
  <si>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</si>
  <si>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</si>
  <si>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</si>
  <si>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</si>
  <si>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</si>
  <si>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</si>
  <si>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</si>
  <si>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</si>
  <si>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</si>
  <si>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</si>
  <si>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</si>
  <si>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</si>
  <si>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</si>
  <si>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</si>
  <si>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</si>
  <si>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</si>
  <si>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</si>
  <si>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</si>
  <si>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</si>
  <si>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</si>
  <si>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</si>
  <si>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</si>
  <si>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</si>
  <si>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</si>
  <si>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</si>
  <si>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</si>
  <si>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</si>
  <si>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</si>
  <si>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</si>
  <si>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</si>
  <si>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</si>
  <si>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</si>
  <si>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</si>
  <si>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</si>
  <si>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</si>
  <si>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</si>
  <si>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</si>
  <si>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</si>
  <si>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</si>
  <si>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</si>
  <si>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</si>
  <si>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</si>
  <si>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</si>
  <si>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</si>
  <si>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</si>
  <si>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</si>
  <si>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</si>
  <si>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</si>
  <si>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</si>
  <si>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</si>
  <si>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</si>
  <si>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</si>
  <si>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</si>
  <si>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</si>
  <si>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</si>
  <si>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</si>
  <si>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</si>
  <si>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</si>
  <si>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</si>
  <si>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</si>
  <si>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</si>
  <si>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</si>
  <si>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</si>
  <si>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</si>
  <si>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</si>
  <si>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</si>
  <si>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</si>
  <si>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</si>
  <si>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</si>
  <si>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</si>
  <si>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</si>
  <si>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</si>
  <si>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</si>
  <si>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</si>
  <si>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</si>
  <si>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</si>
  <si>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</si>
  <si>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</si>
  <si>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</si>
  <si>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</si>
  <si>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</si>
  <si>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</si>
  <si>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</si>
  <si>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</si>
  <si>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</si>
  <si>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</si>
  <si>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</si>
  <si>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</si>
  <si>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</si>
  <si>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</si>
  <si>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</si>
  <si>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</si>
  <si>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</si>
  <si>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</si>
  <si>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</si>
  <si>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</si>
  <si>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</si>
  <si>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</si>
  <si>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</si>
  <si>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</si>
  <si>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</si>
  <si>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</si>
  <si>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</si>
  <si>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</si>
  <si>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</si>
  <si>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</si>
  <si>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</si>
  <si>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</si>
  <si>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</si>
  <si>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</si>
  <si>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</si>
  <si>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</si>
  <si>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</si>
  <si>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</si>
  <si>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</si>
  <si>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</si>
  <si>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</si>
  <si>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</si>
  <si>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</si>
  <si>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</si>
  <si>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</si>
  <si>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</si>
  <si>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</si>
  <si>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</si>
  <si>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</si>
  <si>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</si>
  <si>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</si>
  <si>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</si>
  <si>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</si>
  <si>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</si>
  <si>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</si>
  <si>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</si>
  <si>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</si>
  <si>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</si>
  <si>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</si>
  <si>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</si>
  <si>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</si>
  <si>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</si>
  <si>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</si>
  <si>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</si>
  <si>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</si>
  <si>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</si>
  <si>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</si>
  <si>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</si>
  <si>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</si>
  <si>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</si>
  <si>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</si>
  <si>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</si>
  <si>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</si>
  <si>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</si>
  <si>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</si>
  <si>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</si>
  <si>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</si>
  <si>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</si>
  <si>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</si>
  <si>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</si>
  <si>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</si>
  <si>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</si>
  <si>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</si>
  <si>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</si>
  <si>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</si>
  <si>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</si>
  <si>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</si>
  <si>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</si>
  <si>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</si>
  <si>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</si>
  <si>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</si>
  <si>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</si>
  <si>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</si>
  <si>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</si>
  <si>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</si>
  <si>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</si>
  <si>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</si>
  <si>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</si>
  <si>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</si>
  <si>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</si>
  <si>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</si>
  <si>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</si>
  <si>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</si>
  <si>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</si>
  <si>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</si>
  <si>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</si>
  <si>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</si>
  <si>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</si>
  <si>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</si>
  <si>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</si>
  <si>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</si>
  <si>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</si>
  <si>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</si>
  <si>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</si>
  <si>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</si>
  <si>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</si>
  <si>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</si>
  <si>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</si>
  <si>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</si>
  <si>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</si>
  <si>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</si>
  <si>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</si>
  <si>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</si>
  <si>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</si>
  <si>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</si>
  <si>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</si>
  <si>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</si>
  <si>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</si>
  <si>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</si>
  <si>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</si>
  <si>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</si>
  <si>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</si>
  <si>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</si>
  <si>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</si>
  <si>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</si>
  <si>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</si>
  <si>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</si>
  <si>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</si>
  <si>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</si>
  <si>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</si>
  <si>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</si>
  <si>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</si>
  <si>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</si>
  <si>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</si>
  <si>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</si>
  <si>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</si>
  <si>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</si>
  <si>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</si>
  <si>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</si>
  <si>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</si>
  <si>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</si>
  <si>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</si>
  <si>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</si>
  <si>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</si>
  <si>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</si>
  <si>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</si>
  <si>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</si>
  <si>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</si>
  <si>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</si>
  <si>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</si>
  <si>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</si>
  <si>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</si>
  <si>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</si>
  <si>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</si>
  <si>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</si>
  <si>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</si>
  <si>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</si>
  <si>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</si>
  <si>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</si>
  <si>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</si>
  <si>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</si>
  <si>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</si>
  <si>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</si>
  <si>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</si>
  <si>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</si>
  <si>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</si>
  <si>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</si>
  <si>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</si>
  <si>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</si>
  <si>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</si>
  <si>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</si>
  <si>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</si>
  <si>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</si>
  <si>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</si>
  <si>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</si>
  <si>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</si>
  <si>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</si>
  <si>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</si>
  <si>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</si>
  <si>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</si>
  <si>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</si>
  <si>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</si>
  <si>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</si>
  <si>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</si>
  <si>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</si>
  <si>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</si>
  <si>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</si>
  <si>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</si>
  <si>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</si>
  <si>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</si>
  <si>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</si>
  <si>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</si>
  <si>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</si>
  <si>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</si>
  <si>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</si>
  <si>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</si>
  <si>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</si>
  <si>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</si>
  <si>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</si>
  <si>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</si>
  <si>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</si>
  <si>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</si>
  <si>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</si>
  <si>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</si>
  <si>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</si>
  <si>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</si>
  <si>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</si>
  <si>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</si>
  <si>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</si>
  <si>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</si>
  <si>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</si>
  <si>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</si>
  <si>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</si>
  <si>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</si>
  <si>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</si>
  <si>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</si>
  <si>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</si>
  <si>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</si>
  <si>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</si>
  <si>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</si>
  <si>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</si>
  <si>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</si>
  <si>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</si>
  <si>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</si>
  <si>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</si>
  <si>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</si>
  <si>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</si>
  <si>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</si>
  <si>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</si>
  <si>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</si>
  <si>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</si>
  <si>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</si>
  <si>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</si>
  <si>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</si>
  <si>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</si>
  <si>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</si>
  <si>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</si>
  <si>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</si>
  <si>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</si>
  <si>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</si>
  <si>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</si>
  <si>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</si>
  <si>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</si>
  <si>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</si>
  <si>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</si>
  <si>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</si>
  <si>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</si>
  <si>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</si>
  <si>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</si>
  <si>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</si>
  <si>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</si>
  <si>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</si>
  <si>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</si>
  <si>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</si>
  <si>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</si>
  <si>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</si>
  <si>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</si>
  <si>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</si>
  <si>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</si>
  <si>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</si>
  <si>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</si>
  <si>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</si>
  <si>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</si>
  <si>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</si>
  <si>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</si>
  <si>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</si>
  <si>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</si>
  <si>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</si>
  <si>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</si>
  <si>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</si>
  <si>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</si>
  <si>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</si>
  <si>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</si>
  <si>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</si>
  <si>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</si>
  <si>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</si>
  <si>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</si>
  <si>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</si>
  <si>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</si>
  <si>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</si>
  <si>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</si>
  <si>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</si>
  <si>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</si>
  <si>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</si>
  <si>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</si>
  <si>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</si>
  <si>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</si>
  <si>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</si>
  <si>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</si>
  <si>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</si>
  <si>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</si>
  <si>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</si>
  <si>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</si>
  <si>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</si>
  <si>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</si>
  <si>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</si>
  <si>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</si>
  <si>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</si>
  <si>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</si>
  <si>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</si>
  <si>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</si>
  <si>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</si>
  <si>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</si>
  <si>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</si>
  <si>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</si>
  <si>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</si>
  <si>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</si>
  <si>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</si>
  <si>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</si>
  <si>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</si>
  <si>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</si>
  <si>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</si>
  <si>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</si>
  <si>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</si>
  <si>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</si>
  <si>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</si>
  <si>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</si>
  <si>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</si>
  <si>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</si>
  <si>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</si>
  <si>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</si>
  <si>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</si>
  <si>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</si>
  <si>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</si>
  <si>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</si>
  <si>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</si>
  <si>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</si>
  <si>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</si>
  <si>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</si>
  <si>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</si>
  <si>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</si>
  <si>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</si>
  <si>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</si>
  <si>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</si>
  <si>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</si>
  <si>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</si>
  <si>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</si>
  <si>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</si>
  <si>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</si>
  <si>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</si>
  <si>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</si>
  <si>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</si>
  <si>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</si>
  <si>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</si>
  <si>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</si>
  <si>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</si>
  <si>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</si>
  <si>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</si>
  <si>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</si>
  <si>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</si>
  <si>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</si>
  <si>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</si>
  <si>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</si>
  <si>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</si>
  <si>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</si>
  <si>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</si>
  <si>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</si>
  <si>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</si>
  <si>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</si>
  <si>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</si>
  <si>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</si>
  <si>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</si>
  <si>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</si>
  <si>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</si>
  <si>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</si>
  <si>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</si>
  <si>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</si>
  <si>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</si>
  <si>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</si>
  <si>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</si>
  <si>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</si>
  <si>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</si>
  <si>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</si>
  <si>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</si>
  <si>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</si>
  <si>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</si>
  <si>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</si>
  <si>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</si>
  <si>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</si>
  <si>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</si>
  <si>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</si>
  <si>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</si>
  <si>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</si>
  <si>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</si>
  <si>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</si>
  <si>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</si>
  <si>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</si>
  <si>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</si>
  <si>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</si>
  <si>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</si>
  <si>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</si>
  <si>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</si>
  <si>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</si>
  <si>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</si>
  <si>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</si>
  <si>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</si>
  <si>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</si>
  <si>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</si>
  <si>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</si>
  <si>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</si>
  <si>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</si>
  <si>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</si>
  <si>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</si>
  <si>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</si>
  <si>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</si>
  <si>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</si>
  <si>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</si>
  <si>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</si>
  <si>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</si>
  <si>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</si>
  <si>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</si>
  <si>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</si>
  <si>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</si>
  <si>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</si>
  <si>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</si>
  <si>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</si>
  <si>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</si>
  <si>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</si>
  <si>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</si>
  <si>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</si>
  <si>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</si>
  <si>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</si>
  <si>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</si>
  <si>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</si>
  <si>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</si>
  <si>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</si>
  <si>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</si>
  <si>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</si>
  <si>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</si>
  <si>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</si>
  <si>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</si>
  <si>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</si>
  <si>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</si>
  <si>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</si>
  <si>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</si>
  <si>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</si>
  <si>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</si>
  <si>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</si>
  <si>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</si>
  <si>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</si>
  <si>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</si>
  <si>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</si>
  <si>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</si>
  <si>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</si>
  <si>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</si>
  <si>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</si>
  <si>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</si>
  <si>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</si>
  <si>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</si>
  <si>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</si>
  <si>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</si>
  <si>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</si>
  <si>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</si>
  <si>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</si>
  <si>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</si>
  <si>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</si>
  <si>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</si>
  <si>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</si>
  <si>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</si>
  <si>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</si>
  <si>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</si>
  <si>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</si>
  <si>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</si>
  <si>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</si>
  <si>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</si>
  <si>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</si>
  <si>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</si>
  <si>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</si>
  <si>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</si>
  <si>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</si>
  <si>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</si>
  <si>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</si>
  <si>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</si>
  <si>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</si>
  <si>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</si>
  <si>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</si>
  <si>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</si>
  <si>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</si>
  <si>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</si>
  <si>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</si>
  <si>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</si>
  <si>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</si>
  <si>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</si>
  <si>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</si>
  <si>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</si>
  <si>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</si>
  <si>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</si>
  <si>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</si>
  <si>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</si>
  <si>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</si>
  <si>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</si>
  <si>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</si>
  <si>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</si>
  <si>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</si>
  <si>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</si>
  <si>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</si>
  <si>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</si>
  <si>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</si>
  <si>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</si>
  <si>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</si>
  <si>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</si>
  <si>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</si>
  <si>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</si>
  <si>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</si>
  <si>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</si>
  <si>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</si>
  <si>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</si>
  <si>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</si>
  <si>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</si>
  <si>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</si>
  <si>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</si>
  <si>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</si>
  <si>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</si>
  <si>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</si>
  <si>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</si>
  <si>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</si>
  <si>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</si>
  <si>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</si>
  <si>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</si>
  <si>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</si>
  <si>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</si>
  <si>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</si>
  <si>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</si>
  <si>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</si>
  <si>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</si>
  <si>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</si>
  <si>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</si>
  <si>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</si>
  <si>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</si>
  <si>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</si>
  <si>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</si>
  <si>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</si>
  <si>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</si>
  <si>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</si>
  <si>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</si>
  <si>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</si>
  <si>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</si>
  <si>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</si>
  <si>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</si>
  <si>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</si>
  <si>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</si>
  <si>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</si>
  <si>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</si>
  <si>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</si>
  <si>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</si>
  <si>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</si>
  <si>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</si>
  <si>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</si>
  <si>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</si>
  <si>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</si>
  <si>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</si>
  <si>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</si>
  <si>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</si>
  <si>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</si>
  <si>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</si>
  <si>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</si>
  <si>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</si>
  <si>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</si>
  <si>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</si>
  <si>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</si>
  <si>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</si>
  <si>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</si>
  <si>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</si>
  <si>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</si>
  <si>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</si>
  <si>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</si>
  <si>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</si>
  <si>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</si>
  <si>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</si>
  <si>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</si>
  <si>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</si>
  <si>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</si>
  <si>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</si>
  <si>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</si>
  <si>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</si>
  <si>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</si>
  <si>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</si>
  <si>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</si>
  <si>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</si>
  <si>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</si>
  <si>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</si>
  <si>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</si>
  <si>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</si>
  <si>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</si>
  <si>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</si>
  <si>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</si>
  <si>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</si>
  <si>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</si>
  <si>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</si>
  <si>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</si>
  <si>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</si>
  <si>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</si>
  <si>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</si>
  <si>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</si>
  <si>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</si>
  <si>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</si>
  <si>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</si>
  <si>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</si>
  <si>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</si>
  <si>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</si>
  <si>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</si>
  <si>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</si>
  <si>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</si>
  <si>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</si>
  <si>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</si>
  <si>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</si>
  <si>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</si>
  <si>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</si>
  <si>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</si>
  <si>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</si>
  <si>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</si>
  <si>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</si>
  <si>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</si>
  <si>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</si>
  <si>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</si>
  <si>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</si>
  <si>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</si>
  <si>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</si>
  <si>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</si>
  <si>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</si>
  <si>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</si>
  <si>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</si>
  <si>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</si>
  <si>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</si>
  <si>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</si>
  <si>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</si>
  <si>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</si>
  <si>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</si>
  <si>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</si>
  <si>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</si>
  <si>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</si>
  <si>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</si>
  <si>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</si>
  <si>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</si>
  <si>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</si>
  <si>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</si>
  <si>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</si>
  <si>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</si>
  <si>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</si>
  <si>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</si>
  <si>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</si>
  <si>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</si>
  <si>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</si>
  <si>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</si>
  <si>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</si>
  <si>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</si>
  <si>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</si>
  <si>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</si>
  <si>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</si>
  <si>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</si>
  <si>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</si>
  <si>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</si>
  <si>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</si>
  <si>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</si>
  <si>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</si>
  <si>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</si>
  <si>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</si>
  <si>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</si>
  <si>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</si>
  <si>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</si>
  <si>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</si>
  <si>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</si>
  <si>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</si>
  <si>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</si>
  <si>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</si>
  <si>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</si>
  <si>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</si>
  <si>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</si>
  <si>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</si>
  <si>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</si>
  <si>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</si>
  <si>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</si>
  <si>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</si>
  <si>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</si>
  <si>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</si>
  <si>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</si>
  <si>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</si>
  <si>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</si>
  <si>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</si>
  <si>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</si>
  <si>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</si>
  <si>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</si>
  <si>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</si>
  <si>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</si>
  <si>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</si>
  <si>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</si>
  <si>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</si>
  <si>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</si>
  <si>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</si>
  <si>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</si>
  <si>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</si>
  <si>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</si>
  <si>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</si>
  <si>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</si>
  <si>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</si>
  <si>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</si>
  <si>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</si>
  <si>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</si>
  <si>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</si>
  <si>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</si>
  <si>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</si>
  <si>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</si>
  <si>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</si>
  <si>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</si>
  <si>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</si>
  <si>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</si>
  <si>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</si>
  <si>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</si>
  <si>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</si>
  <si>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</si>
  <si>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</si>
  <si>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</si>
  <si>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</si>
  <si>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</si>
  <si>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</si>
  <si>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</si>
  <si>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</si>
  <si>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</si>
  <si>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</si>
  <si>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</si>
  <si>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</si>
  <si>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</si>
  <si>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</si>
  <si>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</si>
  <si>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</si>
  <si>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</si>
  <si>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</si>
  <si>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</si>
  <si>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</si>
  <si>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</si>
  <si>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</si>
  <si>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</si>
  <si>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</si>
  <si>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</si>
  <si>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</si>
  <si>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</si>
  <si>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</si>
  <si>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</si>
  <si>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</si>
  <si>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</si>
  <si>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</si>
  <si>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</si>
  <si>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</si>
  <si>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</si>
  <si>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</si>
  <si>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</si>
  <si>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</si>
  <si>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</si>
  <si>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</si>
  <si>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</si>
  <si>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</si>
  <si>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</si>
  <si>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</si>
  <si>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</si>
  <si>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</si>
  <si>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</si>
  <si>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</si>
  <si>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</si>
  <si>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</si>
  <si>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</si>
  <si>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</si>
  <si>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</si>
  <si>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</si>
  <si>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</si>
  <si>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</si>
  <si>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</si>
  <si>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</si>
  <si>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</si>
  <si>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</si>
  <si>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</si>
  <si>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</si>
  <si>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</si>
  <si>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</si>
  <si>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</si>
  <si>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</si>
  <si>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</si>
  <si>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</si>
  <si>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</si>
  <si>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</si>
  <si>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</si>
  <si>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</si>
  <si>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</si>
  <si>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</si>
  <si>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</si>
  <si>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</si>
  <si>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</si>
  <si>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</si>
  <si>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</si>
  <si>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</si>
  <si>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</si>
  <si>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</si>
  <si>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</si>
  <si>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</si>
  <si>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</si>
  <si>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</si>
  <si>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</si>
  <si>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</si>
  <si>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</si>
  <si>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</si>
  <si>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</si>
  <si>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</si>
  <si>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</si>
  <si>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</si>
  <si>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</si>
  <si>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</si>
  <si>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</si>
  <si>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</si>
  <si>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</si>
  <si>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</si>
  <si>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</si>
  <si>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</si>
  <si>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</si>
  <si>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</si>
  <si>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</si>
  <si>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</si>
  <si>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</si>
  <si>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</si>
  <si>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</si>
  <si>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</si>
  <si>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</si>
  <si>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</si>
  <si>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</si>
  <si>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</si>
  <si>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</si>
  <si>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</si>
  <si>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</si>
  <si>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</si>
  <si>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</si>
  <si>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</si>
  <si>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</si>
  <si>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</si>
  <si>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</si>
  <si>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</si>
  <si>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</si>
  <si>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</si>
  <si>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</si>
  <si>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</si>
  <si>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</si>
  <si>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</si>
  <si>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</si>
  <si>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</si>
  <si>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</si>
  <si>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</si>
  <si>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</si>
  <si>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</si>
  <si>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</si>
  <si>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</si>
  <si>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</si>
  <si>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</si>
  <si>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</si>
  <si>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</si>
  <si>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</si>
  <si>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</si>
  <si>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</si>
  <si>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</si>
  <si>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</si>
  <si>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</si>
  <si>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</si>
  <si>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</si>
  <si>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</si>
  <si>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</si>
  <si>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</si>
  <si>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</si>
  <si>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</si>
  <si>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</si>
  <si>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</si>
  <si>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</si>
  <si>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</si>
  <si>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</si>
  <si>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</si>
  <si>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</si>
  <si>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</si>
  <si>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</si>
  <si>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</si>
  <si>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</si>
  <si>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</si>
  <si>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</si>
  <si>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</si>
  <si>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</si>
  <si>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</si>
  <si>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</si>
  <si>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</si>
  <si>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</si>
  <si>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</si>
  <si>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</si>
  <si>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</si>
  <si>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</si>
  <si>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</si>
  <si>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</si>
  <si>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</si>
  <si>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</si>
  <si>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</si>
  <si>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</si>
  <si>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</si>
  <si>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</si>
  <si>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</si>
  <si>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</si>
  <si>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</si>
  <si>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</si>
  <si>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</si>
  <si>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</si>
  <si>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</si>
  <si>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</si>
  <si>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</si>
  <si>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</si>
  <si>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</si>
  <si>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</si>
  <si>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</si>
  <si>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</si>
  <si>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</si>
  <si>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</si>
  <si>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</si>
  <si>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</si>
  <si>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</si>
  <si>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</si>
  <si>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</si>
  <si>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</si>
  <si>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</si>
  <si>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</si>
  <si>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</si>
  <si>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</si>
  <si>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</si>
  <si>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</si>
  <si>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</si>
  <si>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</si>
  <si>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</si>
  <si>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</si>
  <si>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</si>
  <si>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</si>
  <si>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</si>
  <si>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</si>
  <si>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</si>
  <si>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</si>
  <si>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</si>
  <si>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</si>
  <si>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</si>
  <si>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</si>
  <si>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</si>
  <si>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</si>
  <si>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</si>
  <si>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</si>
  <si>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</si>
  <si>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</si>
  <si>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</si>
  <si>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</si>
  <si>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</si>
  <si>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</si>
  <si>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</si>
  <si>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</si>
  <si>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</si>
  <si>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</si>
  <si>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</si>
  <si>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</si>
  <si>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</si>
  <si>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</si>
  <si>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</si>
  <si>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</si>
  <si>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</si>
  <si>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</si>
  <si>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</si>
  <si>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</si>
  <si>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</si>
  <si>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</si>
  <si>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</si>
  <si>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</si>
  <si>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</si>
  <si>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</si>
  <si>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</si>
  <si>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</si>
  <si>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</si>
  <si>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</si>
  <si>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</si>
  <si>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</si>
  <si>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</si>
  <si>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</si>
  <si>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</si>
  <si>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</si>
  <si>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</si>
  <si>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</si>
  <si>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</si>
  <si>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</si>
  <si>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</si>
  <si>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</si>
  <si>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</si>
  <si>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</si>
  <si>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</si>
  <si>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</si>
  <si>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</si>
  <si>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</si>
  <si>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</si>
  <si>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</si>
  <si>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</si>
  <si>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</si>
  <si>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</si>
  <si>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</si>
  <si>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</si>
  <si>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</si>
  <si>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</si>
  <si>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</si>
  <si>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</si>
  <si>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</si>
  <si>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</si>
  <si>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</si>
  <si>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</si>
  <si>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</si>
  <si>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</si>
  <si>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</si>
  <si>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</si>
  <si>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</si>
  <si>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</si>
  <si>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</si>
  <si>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</si>
  <si>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</si>
  <si>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</si>
  <si>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</si>
  <si>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</si>
  <si>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</si>
  <si>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</si>
  <si>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</si>
  <si>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</si>
  <si>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</si>
  <si>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</si>
  <si>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</si>
  <si>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</si>
  <si>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</si>
  <si>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</si>
  <si>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</si>
  <si>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</si>
  <si>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</si>
  <si>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</si>
  <si>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</si>
  <si>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</si>
  <si>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</si>
  <si>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</si>
  <si>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</si>
  <si>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</si>
  <si>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</si>
  <si>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</si>
  <si>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</si>
  <si>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</si>
  <si>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</si>
  <si>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</si>
  <si>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</si>
  <si>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</si>
  <si>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</si>
  <si>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</si>
  <si>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</si>
  <si>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</si>
  <si>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</si>
  <si>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</si>
  <si>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</si>
  <si>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</si>
  <si>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</si>
  <si>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</si>
  <si>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</si>
  <si>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</si>
  <si>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</si>
  <si>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</si>
  <si>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</si>
  <si>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</si>
  <si>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</si>
  <si>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</si>
  <si>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</si>
  <si>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</si>
  <si>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</si>
  <si>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</si>
  <si>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</si>
  <si>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</si>
  <si>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</si>
  <si>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</si>
  <si>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</si>
  <si>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</si>
  <si>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</si>
  <si>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</si>
  <si>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</si>
  <si>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</si>
  <si>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</si>
  <si>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</si>
  <si>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</si>
  <si>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</si>
  <si>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</si>
  <si>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</si>
  <si>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</si>
  <si>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</si>
  <si>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</si>
  <si>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</si>
  <si>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</si>
  <si>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</si>
  <si>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</si>
  <si>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</si>
  <si>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</si>
  <si>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</si>
  <si>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</si>
  <si>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</si>
  <si>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</si>
  <si>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</si>
  <si>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</si>
  <si>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</si>
  <si>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</si>
  <si>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</si>
  <si>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</si>
  <si>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</si>
  <si>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</si>
  <si>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</si>
  <si>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</si>
  <si>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</si>
  <si>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</si>
  <si>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</si>
  <si>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</si>
  <si>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</si>
  <si>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</si>
  <si>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</si>
  <si>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</si>
  <si>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</si>
  <si>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</si>
  <si>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</si>
  <si>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</si>
  <si>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</si>
  <si>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</si>
  <si>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</si>
  <si>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</si>
  <si>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</si>
  <si>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</si>
  <si>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</si>
  <si>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</si>
  <si>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</si>
  <si>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</si>
  <si>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</si>
  <si>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</si>
  <si>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</si>
  <si>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</si>
  <si>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</si>
  <si>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</si>
  <si>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</si>
  <si>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</si>
  <si>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</si>
  <si>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</si>
  <si>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</si>
  <si>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</si>
  <si>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</si>
  <si>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</si>
  <si>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</si>
  <si>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</si>
  <si>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</si>
  <si>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</si>
  <si>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</si>
  <si>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</si>
  <si>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</si>
  <si>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</si>
  <si>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</si>
  <si>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</si>
  <si>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</si>
  <si>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</si>
  <si>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</si>
  <si>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</si>
  <si>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</si>
  <si>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</si>
  <si>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</si>
  <si>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</si>
  <si>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</si>
  <si>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</si>
  <si>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</si>
  <si>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</si>
  <si>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</si>
  <si>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</si>
  <si>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</si>
  <si>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</si>
  <si>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</si>
  <si>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</si>
  <si>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</si>
  <si>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</si>
  <si>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</si>
  <si>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</si>
  <si>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</si>
  <si>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</si>
  <si>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</si>
  <si>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</si>
  <si>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</si>
  <si>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</si>
  <si>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</si>
  <si>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</si>
  <si>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</si>
  <si>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</si>
  <si>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</si>
  <si>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</si>
  <si>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</si>
  <si>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</si>
  <si>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</si>
  <si>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</si>
  <si>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</si>
  <si>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</si>
  <si>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</si>
  <si>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</si>
  <si>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</si>
  <si>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</si>
  <si>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</si>
  <si>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</si>
  <si>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</si>
  <si>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</si>
  <si>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</si>
  <si>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</si>
  <si>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</si>
  <si>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</si>
  <si>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</si>
  <si>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</si>
  <si>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</si>
  <si>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</si>
  <si>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</si>
  <si>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</si>
  <si>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</si>
  <si>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</si>
  <si>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</si>
  <si>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</si>
  <si>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</si>
  <si>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</si>
  <si>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</si>
  <si>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</si>
  <si>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</si>
  <si>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</si>
  <si>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</si>
  <si>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</si>
  <si>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</si>
  <si>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</si>
  <si>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</si>
  <si>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</si>
  <si>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</si>
  <si>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</si>
  <si>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</si>
  <si>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</si>
  <si>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</si>
  <si>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</si>
  <si>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</si>
  <si>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</si>
  <si>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</si>
  <si>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</si>
  <si>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</si>
  <si>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</si>
  <si>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</si>
  <si>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</si>
  <si>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</si>
  <si>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</si>
  <si>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</si>
  <si>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</si>
  <si>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</si>
  <si>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</si>
  <si>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</si>
  <si>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</si>
  <si>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</si>
  <si>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</si>
  <si>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</si>
  <si>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</si>
  <si>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</si>
  <si>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</si>
  <si>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</si>
  <si>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</si>
  <si>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</si>
  <si>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</si>
  <si>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</si>
  <si>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</si>
  <si>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</si>
  <si>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</si>
  <si>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</si>
  <si>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</si>
  <si>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</si>
  <si>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</si>
  <si>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</si>
  <si>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</si>
  <si>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</si>
  <si>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</si>
  <si>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</si>
  <si>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</si>
  <si>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</si>
  <si>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</si>
  <si>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</si>
  <si>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</si>
  <si>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</si>
  <si>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</si>
  <si>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</si>
  <si>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</si>
  <si>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</si>
  <si>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</si>
  <si>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</si>
  <si>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</si>
  <si>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</si>
  <si>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</si>
  <si>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</si>
  <si>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</si>
  <si>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</si>
  <si>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</si>
  <si>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</si>
  <si>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</si>
  <si>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</si>
  <si>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</si>
  <si>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</si>
  <si>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</si>
  <si>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</si>
  <si>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</si>
  <si>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</si>
  <si>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</si>
  <si>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</si>
  <si>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</si>
  <si>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</si>
  <si>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</si>
  <si>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</si>
  <si>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</si>
  <si>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</si>
  <si>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</si>
  <si>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</si>
  <si>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</si>
  <si>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</si>
  <si>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</si>
  <si>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</si>
  <si>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</si>
  <si>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</si>
  <si>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</si>
  <si>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</si>
  <si>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</si>
  <si>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</si>
  <si>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</si>
  <si>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</si>
  <si>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</si>
  <si>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</si>
  <si>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</si>
  <si>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</si>
  <si>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</si>
  <si>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</si>
  <si>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</si>
  <si>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</si>
  <si>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</si>
  <si>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</si>
  <si>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</si>
  <si>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</si>
  <si>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</si>
  <si>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</si>
  <si>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</si>
  <si>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</si>
  <si>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</si>
  <si>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</si>
  <si>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</si>
  <si>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</si>
  <si>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</si>
  <si>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</si>
  <si>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</si>
  <si>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</si>
  <si>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</si>
  <si>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</si>
  <si>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</si>
  <si>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</si>
  <si>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</si>
  <si>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</si>
  <si>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</si>
  <si>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</si>
  <si>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</si>
  <si>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</si>
  <si>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</si>
  <si>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</si>
  <si>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</si>
  <si>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</si>
  <si>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</si>
  <si>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</si>
  <si>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</si>
  <si>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</si>
  <si>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</si>
  <si>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</si>
  <si>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</si>
  <si>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</si>
  <si>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</si>
  <si>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</si>
  <si>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</si>
  <si>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</si>
  <si>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</si>
  <si>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</si>
  <si>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</si>
  <si>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</si>
  <si>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</si>
  <si>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</si>
  <si>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</si>
  <si>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</si>
  <si>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</si>
  <si>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</si>
  <si>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</si>
  <si>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</si>
  <si>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</si>
  <si>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</si>
  <si>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</si>
  <si>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</si>
  <si>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</si>
  <si>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</si>
  <si>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</si>
  <si>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</si>
  <si>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</si>
  <si>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</si>
  <si>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</si>
  <si>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</si>
  <si>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</si>
  <si>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</si>
  <si>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</si>
  <si>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</si>
  <si>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</si>
  <si>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</si>
  <si>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</si>
  <si>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</si>
  <si>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</si>
  <si>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</si>
  <si>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</si>
  <si>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</si>
  <si>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</si>
  <si>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</si>
  <si>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</si>
  <si>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</si>
  <si>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</si>
  <si>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</si>
  <si>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</si>
  <si>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</si>
  <si>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</si>
  <si>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</si>
  <si>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</si>
  <si>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</si>
  <si>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</si>
  <si>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</si>
  <si>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</si>
  <si>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</si>
  <si>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</si>
  <si>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</si>
  <si>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</si>
  <si>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</si>
  <si>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</si>
  <si>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</si>
  <si>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</si>
  <si>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</si>
  <si>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</si>
  <si>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</si>
  <si>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</si>
  <si>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</si>
  <si>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</si>
  <si>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</si>
  <si>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</si>
  <si>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</si>
  <si>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</si>
  <si>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</si>
  <si>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</si>
  <si>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</si>
  <si>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</si>
  <si>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</si>
  <si>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</si>
  <si>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</si>
  <si>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</si>
  <si>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</si>
  <si>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</si>
  <si>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</si>
  <si>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</si>
  <si>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</si>
  <si>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</si>
  <si>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</si>
  <si>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</si>
  <si>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</si>
  <si>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</si>
  <si>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</si>
  <si>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</si>
  <si>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</si>
  <si>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</si>
  <si>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</si>
  <si>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</si>
  <si>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</si>
  <si>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</si>
  <si>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</si>
  <si>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</si>
  <si>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</si>
  <si>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</si>
  <si>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</si>
  <si>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</si>
  <si>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</si>
  <si>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</si>
  <si>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</si>
  <si>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</si>
  <si>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</si>
  <si>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</si>
  <si>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</si>
  <si>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</si>
  <si>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</si>
  <si>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</si>
  <si>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</si>
  <si>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</si>
  <si>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</si>
  <si>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</si>
  <si>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</si>
  <si>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</si>
  <si>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</si>
  <si>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</si>
  <si>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</si>
  <si>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</si>
  <si>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</si>
  <si>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</si>
  <si>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</si>
  <si>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</si>
  <si>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</si>
  <si>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</si>
  <si>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</si>
  <si>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</si>
  <si>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</si>
  <si>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</si>
  <si>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</si>
  <si>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</si>
  <si>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</si>
  <si>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</si>
  <si>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</si>
  <si>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</si>
  <si>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</si>
  <si>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</si>
  <si>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</si>
  <si>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</si>
  <si>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</si>
  <si>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</si>
  <si>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</si>
  <si>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</si>
  <si>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</si>
  <si>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</si>
  <si>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</si>
  <si>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</si>
  <si>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</si>
  <si>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</si>
  <si>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</si>
  <si>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</si>
  <si>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</si>
  <si>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</si>
  <si>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</si>
  <si>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</si>
  <si>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</si>
  <si>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</si>
  <si>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</si>
  <si>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</si>
  <si>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</si>
  <si>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</si>
  <si>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</si>
  <si>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</si>
  <si>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</si>
  <si>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</si>
  <si>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</si>
  <si>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</si>
  <si>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</si>
  <si>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</si>
  <si>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</si>
  <si>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</si>
  <si>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</si>
  <si>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</si>
  <si>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</si>
  <si>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</si>
  <si>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</si>
  <si>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</si>
  <si>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</si>
  <si>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</si>
  <si>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</si>
  <si>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</si>
  <si>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</si>
  <si>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</si>
  <si>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</si>
  <si>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</si>
  <si>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</si>
  <si>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</si>
  <si>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</si>
  <si>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</si>
  <si>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</si>
  <si>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</si>
  <si>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</si>
  <si>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</si>
  <si>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</si>
  <si>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</si>
  <si>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</si>
  <si>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</si>
  <si>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</si>
  <si>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</si>
  <si>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</si>
  <si>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</si>
  <si>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</si>
  <si>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</si>
  <si>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</si>
  <si>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</si>
  <si>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</si>
  <si>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</si>
  <si>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</si>
  <si>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</si>
  <si>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</si>
  <si>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</si>
  <si>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</si>
  <si>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</si>
  <si>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</si>
  <si>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</si>
  <si>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</si>
  <si>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</si>
  <si>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</si>
  <si>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</si>
  <si>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</si>
  <si>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</si>
  <si>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</si>
  <si>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</si>
  <si>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</si>
  <si>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</si>
  <si>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</si>
  <si>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</si>
  <si>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</si>
  <si>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</si>
  <si>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</si>
  <si>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</si>
  <si>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</si>
  <si>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</si>
  <si>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</si>
  <si>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</si>
  <si>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</si>
  <si>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</si>
  <si>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</si>
  <si>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</si>
  <si>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</si>
  <si>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</si>
  <si>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</si>
  <si>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</si>
  <si>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</si>
  <si>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</si>
  <si>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</si>
  <si>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</si>
  <si>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</si>
  <si>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</si>
  <si>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</si>
  <si>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</si>
  <si>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</si>
  <si>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</si>
  <si>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</si>
  <si>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</si>
  <si>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</si>
  <si>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</si>
  <si>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</si>
  <si>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</si>
  <si>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</si>
  <si>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</si>
  <si>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</si>
  <si>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</si>
  <si>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</si>
  <si>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</si>
  <si>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</si>
  <si>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</si>
  <si>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</si>
  <si>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</si>
  <si>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</si>
  <si>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</si>
  <si>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</si>
  <si>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</si>
  <si>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</si>
  <si>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</si>
  <si>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</si>
  <si>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</si>
  <si>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</si>
  <si>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</si>
  <si>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</si>
  <si>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</si>
  <si>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</si>
  <si>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</si>
  <si>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</si>
  <si>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</si>
  <si>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</si>
  <si>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</si>
  <si>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</si>
  <si>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</si>
  <si>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</si>
  <si>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</si>
  <si>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</si>
  <si>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</si>
  <si>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</si>
  <si>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</si>
  <si>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</si>
  <si>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</si>
  <si>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</si>
  <si>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</si>
  <si>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</si>
  <si>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</si>
  <si>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</si>
  <si>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</si>
  <si>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</si>
  <si>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</si>
  <si>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</si>
  <si>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</si>
  <si>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</si>
  <si>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</si>
  <si>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</si>
  <si>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</si>
  <si>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</si>
  <si>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</si>
  <si>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</si>
  <si>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</si>
  <si>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</si>
  <si>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</si>
  <si>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</si>
  <si>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</si>
  <si>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</si>
  <si>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</si>
  <si>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</si>
  <si>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</si>
  <si>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</si>
  <si>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</si>
  <si>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</si>
  <si>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</si>
  <si>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</si>
  <si>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</si>
  <si>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</si>
  <si>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</si>
  <si>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</si>
  <si>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</si>
  <si>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</si>
  <si>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</si>
  <si>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</si>
  <si>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</si>
  <si>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</si>
  <si>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</si>
  <si>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</si>
  <si>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</si>
  <si>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</si>
  <si>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</si>
  <si>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</si>
  <si>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</si>
  <si>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</si>
  <si>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</si>
  <si>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</si>
  <si>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</si>
  <si>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</si>
  <si>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</si>
  <si>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</si>
  <si>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</si>
  <si>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</si>
  <si>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</si>
  <si>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</si>
  <si>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</si>
  <si>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</si>
  <si>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</si>
  <si>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</si>
  <si>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</si>
  <si>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</si>
  <si>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</si>
  <si>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</si>
  <si>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</si>
  <si>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</si>
  <si>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</si>
  <si>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</si>
  <si>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</si>
  <si>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</si>
  <si>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</si>
  <si>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</si>
  <si>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</si>
  <si>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</si>
  <si>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</si>
  <si>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</si>
  <si>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</si>
  <si>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</si>
  <si>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</si>
  <si>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</si>
  <si>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</si>
  <si>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</si>
  <si>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</si>
  <si>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</si>
  <si>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</si>
  <si>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</si>
  <si>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</si>
  <si>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</si>
  <si>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</si>
  <si>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</si>
  <si>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</si>
  <si>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</si>
  <si>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</si>
  <si>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</si>
  <si>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</si>
  <si>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</si>
  <si>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</si>
  <si>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</si>
  <si>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</si>
  <si>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</si>
  <si>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</si>
  <si>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</si>
  <si>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</si>
  <si>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</si>
  <si>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</si>
  <si>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</si>
  <si>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</si>
  <si>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</si>
  <si>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</si>
  <si>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</si>
  <si>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</si>
  <si>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</si>
  <si>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</si>
  <si>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</si>
  <si>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</si>
  <si>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</si>
  <si>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</si>
  <si>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</si>
  <si>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</si>
  <si>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</si>
  <si>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</si>
  <si>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</si>
  <si>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</si>
  <si>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</si>
  <si>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</si>
  <si>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</si>
  <si>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</si>
  <si>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</si>
  <si>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</si>
  <si>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</si>
  <si>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</si>
  <si>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</si>
  <si>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</si>
  <si>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</si>
  <si>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</si>
  <si>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</si>
  <si>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</si>
  <si>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</si>
  <si>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</si>
  <si>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</si>
  <si>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</si>
  <si>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</si>
  <si>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</si>
  <si>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</si>
  <si>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</si>
  <si>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</si>
  <si>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</si>
  <si>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</si>
  <si>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</si>
  <si>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</si>
  <si>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</si>
  <si>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</si>
  <si>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</si>
  <si>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</si>
  <si>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</si>
  <si>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</si>
  <si>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</si>
  <si>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</si>
  <si>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</si>
  <si>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</si>
  <si>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</si>
  <si>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</si>
  <si>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</si>
  <si>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</si>
  <si>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</si>
  <si>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</si>
  <si>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</si>
  <si>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</si>
  <si>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</si>
  <si>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</si>
  <si>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</si>
  <si>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</si>
  <si>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</si>
  <si>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</si>
  <si>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</si>
  <si>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</si>
  <si>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</si>
  <si>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</si>
  <si>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</si>
  <si>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</si>
  <si>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</si>
  <si>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</si>
  <si>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</si>
  <si>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</si>
  <si>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</si>
  <si>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</si>
  <si>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</si>
  <si>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</si>
  <si>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</si>
  <si>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</si>
  <si>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</si>
  <si>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</si>
  <si>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</si>
  <si>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</si>
  <si>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</si>
  <si>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</si>
  <si>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</si>
  <si>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</si>
  <si>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</si>
  <si>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</si>
  <si>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</si>
  <si>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</si>
  <si>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</si>
  <si>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</si>
  <si>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</si>
  <si>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</si>
  <si>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</si>
  <si>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</si>
  <si>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</si>
  <si>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</si>
  <si>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</si>
  <si>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</si>
  <si>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</si>
  <si>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</si>
  <si>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</si>
  <si>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</si>
  <si>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</si>
  <si>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</si>
  <si>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</si>
  <si>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</si>
  <si>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</si>
  <si>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</si>
  <si>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</si>
  <si>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</si>
  <si>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</si>
  <si>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</si>
  <si>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</si>
  <si>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</si>
  <si>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</si>
  <si>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</si>
  <si>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</si>
  <si>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</si>
  <si>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</si>
  <si>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</si>
  <si>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</si>
  <si>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</si>
  <si>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</si>
  <si>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</si>
  <si>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</si>
  <si>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</si>
  <si>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</si>
  <si>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</si>
  <si>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</si>
  <si>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</si>
  <si>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</si>
  <si>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</si>
  <si>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</si>
  <si>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</si>
  <si>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</si>
  <si>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</si>
  <si>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</si>
  <si>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</si>
  <si>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</si>
  <si>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</si>
  <si>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</si>
  <si>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</si>
  <si>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</si>
  <si>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</si>
  <si>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</si>
  <si>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</si>
  <si>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</si>
  <si>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</si>
  <si>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</si>
  <si>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</si>
  <si>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</si>
  <si>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</si>
  <si>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</si>
  <si>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</si>
  <si>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</si>
  <si>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</si>
  <si>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</si>
  <si>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</si>
  <si>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</si>
  <si>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</si>
  <si>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</si>
  <si>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</si>
  <si>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</si>
  <si>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</si>
  <si>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</si>
  <si>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</si>
  <si>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</si>
  <si>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</si>
  <si>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</si>
  <si>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</si>
  <si>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</si>
  <si>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</si>
  <si>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</si>
  <si>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</si>
  <si>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</si>
  <si>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</si>
  <si>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</si>
  <si>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</si>
  <si>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</si>
  <si>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</si>
  <si>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</si>
  <si>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</si>
  <si>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</si>
  <si>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</si>
  <si>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</si>
  <si>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</si>
  <si>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</si>
  <si>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</si>
  <si>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</si>
  <si>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</si>
  <si>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</si>
  <si>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</si>
  <si>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</si>
  <si>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</si>
  <si>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</si>
  <si>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</si>
  <si>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</si>
  <si>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</si>
  <si>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</si>
  <si>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</si>
  <si>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</si>
  <si>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</si>
  <si>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</si>
  <si>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</si>
  <si>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</si>
  <si>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</si>
  <si>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</si>
  <si>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</si>
  <si>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</si>
  <si>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</si>
  <si>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</si>
  <si>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</si>
  <si>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</si>
  <si>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</si>
  <si>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</si>
  <si>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</si>
  <si>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</si>
  <si>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</si>
  <si>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</si>
  <si>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</si>
  <si>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</si>
  <si>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</si>
  <si>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</si>
  <si>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</si>
  <si>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</si>
  <si>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</si>
  <si>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</si>
  <si>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</si>
  <si>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</si>
  <si>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</si>
  <si>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</si>
  <si>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</si>
  <si>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</si>
  <si>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</si>
  <si>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</si>
  <si>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</si>
  <si>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</si>
  <si>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</si>
  <si>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</si>
  <si>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</si>
  <si>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</si>
  <si>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</si>
  <si>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</si>
  <si>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</si>
  <si>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</si>
  <si>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</si>
  <si>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</si>
  <si>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</si>
  <si>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</si>
  <si>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</si>
  <si>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</si>
  <si>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</si>
  <si>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</si>
  <si>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</si>
  <si>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</si>
  <si>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</si>
  <si>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</si>
  <si>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</si>
  <si>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</si>
  <si>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</si>
  <si>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</si>
  <si>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</si>
  <si>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</si>
  <si>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</si>
  <si>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</si>
  <si>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</si>
  <si>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</si>
  <si>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</si>
  <si>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</si>
  <si>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</si>
  <si>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</si>
  <si>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</si>
  <si>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</si>
  <si>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</si>
  <si>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</si>
  <si>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</si>
  <si>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</si>
  <si>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</si>
  <si>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</si>
  <si>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</si>
  <si>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</si>
  <si>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</si>
  <si>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</si>
  <si>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</si>
  <si>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</si>
  <si>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</si>
  <si>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</si>
  <si>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</si>
  <si>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</si>
  <si>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</si>
  <si>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</si>
  <si>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</si>
  <si>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</si>
  <si>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</si>
  <si>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</si>
  <si>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</si>
  <si>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</si>
  <si>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</si>
  <si>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</si>
  <si>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</si>
  <si>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</si>
  <si>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</si>
  <si>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</si>
  <si>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</si>
  <si>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</si>
  <si>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</si>
  <si>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</si>
  <si>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</si>
  <si>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</si>
  <si>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</si>
  <si>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</si>
  <si>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</si>
  <si>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</si>
  <si>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</si>
  <si>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</si>
  <si>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</si>
  <si>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</si>
  <si>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</si>
  <si>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</si>
  <si>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</si>
  <si>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</si>
  <si>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</si>
  <si>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</si>
  <si>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</si>
  <si>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</si>
  <si>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</si>
  <si>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</si>
  <si>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</si>
  <si>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</si>
  <si>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</si>
  <si>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</si>
  <si>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</si>
  <si>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</si>
  <si>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</si>
  <si>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</si>
  <si>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</si>
  <si>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</si>
  <si>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</si>
  <si>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</si>
  <si>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</si>
  <si>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</si>
  <si>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</si>
  <si>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</si>
  <si>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</si>
  <si>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</si>
  <si>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</si>
  <si>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</si>
  <si>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</si>
  <si>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</si>
  <si>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</si>
  <si>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</si>
  <si>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</si>
  <si>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</si>
  <si>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</si>
  <si>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</si>
  <si>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</si>
  <si>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</si>
  <si>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</si>
  <si>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</si>
  <si>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</si>
  <si>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</si>
  <si>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</si>
  <si>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</si>
  <si>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</si>
  <si>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</si>
  <si>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</si>
  <si>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</si>
  <si>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</si>
  <si>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</si>
  <si>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</si>
  <si>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</si>
  <si>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</si>
  <si>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</si>
  <si>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</si>
  <si>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</si>
  <si>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</si>
  <si>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</si>
  <si>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</si>
  <si>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</si>
  <si>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</si>
  <si>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</si>
  <si>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</si>
  <si>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</si>
  <si>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</si>
  <si>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</si>
  <si>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</si>
  <si>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</si>
  <si>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</si>
  <si>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</si>
  <si>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</si>
  <si>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</si>
  <si>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</si>
  <si>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</si>
  <si>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</si>
  <si>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</si>
  <si>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</si>
  <si>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</si>
  <si>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</si>
  <si>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</si>
  <si>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</si>
  <si>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</si>
  <si>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</si>
  <si>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</si>
  <si>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</si>
  <si>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</si>
  <si>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</si>
  <si>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</si>
  <si>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</si>
  <si>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</si>
  <si>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</si>
  <si>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</si>
  <si>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</si>
  <si>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</si>
  <si>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</si>
  <si>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</si>
  <si>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</si>
  <si>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</si>
  <si>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</si>
  <si>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</si>
  <si>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</si>
  <si>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</si>
  <si>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</si>
  <si>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</si>
  <si>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</si>
  <si>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</si>
  <si>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</si>
  <si>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</si>
  <si>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</si>
  <si>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</si>
  <si>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</si>
  <si>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</si>
  <si>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</si>
  <si>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</si>
  <si>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</si>
  <si>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</si>
  <si>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</si>
  <si>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</si>
  <si>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</si>
  <si>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</si>
  <si>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</si>
  <si>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</si>
  <si>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</si>
  <si>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</si>
  <si>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</si>
  <si>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</si>
  <si>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</si>
  <si>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</si>
  <si>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</si>
  <si>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</si>
  <si>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</si>
  <si>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</si>
  <si>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</si>
  <si>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</si>
  <si>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</si>
  <si>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</si>
  <si>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</si>
  <si>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</si>
  <si>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</si>
  <si>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</si>
  <si>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</si>
  <si>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</si>
  <si>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</si>
  <si>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</si>
  <si>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</si>
  <si>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</si>
  <si>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</si>
  <si>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</si>
  <si>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</si>
  <si>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</si>
  <si>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</si>
  <si>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</si>
  <si>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</si>
  <si>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</si>
  <si>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</si>
  <si>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</si>
  <si>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</si>
  <si>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</si>
  <si>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</si>
  <si>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</si>
  <si>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</si>
  <si>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</si>
  <si>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</si>
  <si>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</si>
  <si>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</si>
  <si>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</si>
  <si>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</si>
  <si>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</si>
  <si>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</si>
  <si>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</si>
  <si>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</si>
  <si>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</si>
  <si>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</si>
  <si>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</si>
  <si>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</si>
  <si>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</si>
  <si>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</si>
  <si>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</si>
  <si>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</si>
  <si>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</si>
  <si>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</si>
  <si>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</si>
  <si>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</si>
  <si>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</si>
  <si>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</si>
  <si>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</si>
  <si>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</si>
  <si>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</si>
  <si>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</si>
  <si>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</si>
  <si>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</si>
  <si>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</si>
  <si>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</si>
  <si>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</si>
  <si>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</si>
  <si>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</si>
  <si>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</si>
  <si>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</si>
  <si>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</si>
  <si>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</si>
  <si>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</si>
  <si>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</si>
  <si>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</si>
  <si>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</si>
  <si>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</si>
  <si>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</si>
  <si>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</si>
  <si>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</si>
  <si>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</si>
  <si>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</si>
  <si>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</si>
  <si>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</si>
  <si>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</si>
  <si>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</si>
  <si>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</si>
  <si>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</si>
  <si>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</si>
  <si>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</si>
  <si>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</si>
  <si>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</si>
  <si>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</si>
  <si>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</si>
  <si>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</si>
  <si>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</si>
  <si>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</si>
  <si>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</si>
  <si>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</si>
  <si>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</si>
  <si>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</si>
  <si>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</si>
  <si>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</si>
  <si>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</si>
  <si>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</si>
  <si>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</si>
  <si>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</si>
  <si>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</si>
  <si>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</si>
  <si>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</si>
  <si>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</si>
  <si>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</si>
  <si>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</si>
  <si>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</si>
  <si>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</si>
  <si>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</si>
  <si>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</si>
  <si>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</si>
  <si>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</si>
  <si>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</si>
  <si>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</si>
  <si>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</si>
  <si>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</si>
  <si>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</si>
  <si>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</si>
  <si>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</si>
  <si>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</si>
  <si>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</si>
  <si>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</si>
  <si>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</si>
  <si>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</si>
  <si>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</si>
  <si>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</si>
  <si>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</si>
  <si>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</si>
  <si>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</si>
  <si>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</si>
  <si>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</si>
  <si>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</si>
  <si>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</si>
  <si>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</si>
  <si>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</si>
  <si>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</si>
  <si>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</si>
  <si>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</si>
  <si>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</si>
  <si>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</si>
  <si>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</si>
  <si>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</si>
  <si>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</si>
  <si>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</si>
  <si>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</si>
  <si>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</si>
  <si>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</si>
  <si>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</si>
  <si>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</si>
  <si>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</si>
  <si>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</si>
  <si>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</si>
  <si>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</si>
  <si>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</si>
  <si>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</si>
  <si>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</si>
  <si>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</si>
  <si>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</si>
  <si>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</si>
  <si>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</si>
  <si>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</si>
  <si>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</si>
  <si>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</si>
  <si>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</si>
  <si>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</si>
  <si>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</si>
  <si>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</si>
  <si>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</si>
  <si>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</si>
  <si>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</si>
  <si>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</si>
  <si>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</si>
  <si>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</si>
  <si>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</si>
  <si>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</si>
  <si>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</si>
  <si>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</si>
  <si>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</si>
  <si>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</si>
  <si>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</si>
  <si>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</si>
  <si>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</si>
  <si>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</si>
  <si>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</si>
  <si>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</si>
  <si>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</si>
  <si>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</si>
  <si>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</si>
  <si>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</si>
  <si>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</si>
  <si>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</si>
  <si>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</si>
  <si>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</si>
  <si>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</si>
  <si>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</si>
  <si>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</si>
  <si>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</si>
  <si>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</si>
  <si>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</si>
  <si>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</si>
  <si>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</si>
  <si>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</si>
  <si>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</si>
  <si>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</si>
  <si>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</si>
  <si>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</si>
  <si>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</si>
  <si>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</si>
  <si>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</si>
  <si>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</si>
  <si>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</si>
  <si>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</si>
  <si>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</si>
  <si>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</si>
  <si>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</si>
  <si>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</si>
  <si>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</si>
  <si>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</si>
  <si>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</si>
  <si>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</si>
  <si>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</si>
  <si>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</si>
  <si>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</si>
  <si>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</si>
  <si>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</si>
  <si>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</si>
  <si>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</si>
  <si>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</si>
  <si>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</si>
  <si>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</si>
  <si>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</si>
  <si>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</si>
  <si>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</si>
  <si>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</si>
  <si>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</si>
  <si>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</si>
  <si>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</si>
  <si>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</si>
  <si>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</si>
  <si>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</si>
  <si>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</si>
  <si>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</si>
  <si>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</si>
  <si>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</si>
  <si>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</si>
  <si>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</si>
  <si>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</si>
  <si>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</si>
  <si>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</si>
  <si>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</si>
  <si>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</si>
  <si>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</si>
  <si>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</si>
  <si>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</si>
  <si>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</si>
  <si>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</si>
  <si>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</si>
  <si>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</si>
  <si>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</si>
  <si>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</si>
  <si>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</si>
  <si>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</si>
  <si>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</si>
  <si>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</si>
  <si>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</si>
  <si>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</si>
  <si>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</si>
  <si>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</si>
  <si>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</si>
  <si>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</si>
  <si>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</si>
  <si>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</si>
  <si>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</si>
  <si>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</si>
  <si>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</si>
  <si>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</si>
  <si>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</si>
  <si>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</si>
  <si>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</si>
  <si>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</si>
  <si>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</si>
  <si>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</si>
  <si>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</si>
  <si>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</si>
  <si>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</si>
  <si>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</si>
  <si>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</si>
  <si>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</si>
  <si>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</si>
  <si>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</si>
  <si>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</si>
  <si>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</si>
  <si>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</si>
  <si>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</si>
  <si>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</si>
  <si>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</si>
  <si>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</si>
  <si>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</si>
  <si>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</si>
  <si>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</si>
  <si>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</si>
  <si>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</si>
  <si>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</si>
  <si>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</si>
  <si>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</si>
  <si>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</si>
  <si>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</si>
  <si>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</si>
  <si>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</si>
  <si>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</si>
  <si>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</si>
  <si>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</si>
  <si>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</si>
  <si>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</si>
  <si>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</si>
  <si>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</si>
  <si>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</si>
  <si>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</si>
  <si>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</si>
  <si>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</si>
  <si>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</si>
  <si>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</si>
  <si>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</si>
  <si>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</si>
  <si>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</si>
  <si>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</si>
  <si>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</si>
  <si>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</si>
  <si>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</si>
  <si>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</si>
  <si>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</si>
  <si>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</si>
  <si>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</si>
  <si>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</si>
  <si>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</si>
  <si>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</si>
  <si>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</si>
  <si>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</si>
  <si>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</si>
  <si>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</si>
  <si>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</si>
  <si>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</si>
  <si>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</si>
  <si>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</si>
  <si>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</si>
  <si>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</si>
  <si>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</si>
  <si>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</si>
  <si>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</si>
  <si>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</si>
  <si>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</si>
  <si>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</si>
  <si>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</si>
  <si>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</si>
  <si>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</si>
  <si>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</si>
  <si>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</si>
  <si>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</si>
  <si>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</si>
  <si>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</si>
  <si>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</si>
  <si>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</si>
  <si>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</si>
  <si>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</si>
  <si>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</si>
  <si>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</si>
  <si>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</si>
  <si>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</si>
  <si>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</si>
  <si>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</si>
  <si>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</si>
  <si>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</si>
  <si>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</si>
  <si>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</si>
  <si>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</si>
  <si>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</si>
  <si>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</si>
  <si>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</si>
  <si>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</si>
  <si>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</si>
  <si>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</si>
  <si>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</si>
  <si>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</si>
  <si>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</si>
  <si>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</si>
  <si>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</si>
  <si>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</si>
  <si>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</si>
  <si>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</si>
  <si>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</si>
  <si>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</si>
  <si>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</si>
  <si>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</si>
  <si>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</si>
  <si>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</si>
  <si>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</si>
  <si>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</si>
  <si>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</si>
  <si>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</si>
  <si>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</si>
  <si>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</si>
  <si>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</si>
  <si>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</si>
  <si>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</si>
  <si>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</si>
  <si>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</si>
  <si>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</si>
  <si>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</si>
  <si>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</si>
  <si>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</si>
  <si>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</si>
  <si>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</si>
  <si>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</si>
  <si>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</si>
  <si>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</si>
  <si>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</si>
  <si>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</si>
  <si>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</si>
  <si>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</si>
  <si>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</si>
  <si>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</si>
  <si>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</si>
  <si>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</si>
  <si>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</si>
  <si>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</si>
  <si>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</si>
  <si>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</si>
  <si>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</si>
  <si>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</si>
  <si>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</si>
  <si>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</si>
  <si>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</si>
  <si>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</si>
  <si>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</si>
  <si>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</si>
  <si>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</si>
  <si>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</si>
  <si>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</si>
  <si>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</si>
  <si>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</si>
  <si>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</si>
  <si>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</si>
  <si>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</si>
  <si>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</si>
  <si>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</si>
  <si>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</si>
  <si>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</si>
  <si>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</si>
  <si>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</si>
  <si>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</si>
  <si>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</si>
  <si>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</si>
  <si>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</si>
  <si>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</si>
  <si>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</si>
  <si>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</si>
  <si>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</si>
  <si>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</si>
  <si>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</si>
  <si>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</si>
  <si>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</si>
  <si>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</si>
  <si>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</si>
  <si>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</si>
  <si>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</si>
  <si>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</si>
  <si>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</si>
  <si>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</si>
  <si>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</si>
  <si>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</si>
  <si>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</si>
  <si>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</si>
  <si>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</si>
  <si>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</si>
  <si>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</si>
  <si>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</si>
  <si>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</si>
  <si>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</si>
  <si>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</si>
  <si>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</si>
  <si>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</si>
  <si>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</si>
  <si>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</si>
  <si>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</si>
  <si>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</si>
  <si>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</si>
  <si>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</si>
  <si>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</si>
  <si>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</si>
  <si>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</si>
  <si>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</si>
  <si>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</si>
  <si>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</si>
  <si>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</si>
  <si>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</si>
  <si>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</si>
  <si>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</si>
  <si>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</si>
  <si>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</si>
  <si>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</si>
  <si>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</si>
  <si>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</si>
  <si>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</si>
  <si>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</si>
  <si>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</si>
  <si>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</si>
  <si>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</si>
  <si>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</si>
  <si>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</si>
  <si>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</si>
  <si>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</si>
  <si>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</si>
  <si>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</si>
  <si>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</si>
  <si>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</si>
  <si>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</si>
  <si>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</si>
  <si>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</si>
  <si>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</si>
  <si>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</si>
  <si>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</si>
  <si>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</si>
  <si>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</si>
  <si>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</si>
  <si>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</si>
  <si>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</si>
  <si>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</si>
  <si>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</si>
  <si>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</si>
  <si>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</si>
  <si>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</si>
  <si>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</si>
  <si>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</si>
  <si>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</si>
  <si>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</si>
  <si>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</si>
  <si>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</si>
  <si>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</si>
  <si>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</si>
  <si>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</si>
  <si>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</si>
  <si>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</si>
  <si>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</si>
  <si>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</si>
  <si>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</si>
  <si>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</si>
  <si>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</si>
  <si>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</si>
  <si>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</si>
  <si>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</si>
  <si>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</si>
  <si>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</si>
  <si>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</si>
  <si>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</si>
  <si>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</si>
  <si>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</si>
  <si>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</si>
  <si>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</si>
  <si>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</si>
  <si>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</si>
  <si>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</si>
  <si>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</si>
  <si>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</si>
  <si>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</si>
  <si>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</si>
  <si>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</si>
  <si>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</si>
  <si>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</si>
  <si>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</si>
  <si>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</si>
  <si>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</si>
  <si>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</si>
  <si>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</si>
  <si>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</si>
  <si>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</si>
  <si>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</si>
  <si>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</si>
  <si>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</si>
  <si>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</si>
  <si>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</si>
  <si>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</si>
  <si>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</si>
  <si>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</si>
  <si>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</si>
  <si>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</si>
  <si>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</si>
  <si>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</si>
  <si>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</si>
  <si>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</si>
  <si>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</si>
  <si>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</si>
  <si>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</si>
  <si>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</si>
  <si>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</si>
  <si>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</si>
  <si>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</si>
  <si>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</si>
  <si>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</si>
  <si>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</si>
  <si>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</si>
  <si>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</si>
  <si>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</si>
  <si>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</si>
  <si>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</si>
  <si>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</si>
  <si>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</si>
  <si>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</si>
  <si>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</si>
  <si>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</si>
  <si>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</si>
  <si>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</si>
  <si>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</si>
  <si>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</si>
  <si>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</si>
  <si>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</si>
  <si>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</si>
  <si>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</si>
  <si>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</si>
  <si>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</si>
  <si>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</si>
  <si>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</si>
  <si>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</si>
  <si>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</si>
  <si>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</si>
  <si>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</si>
  <si>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</si>
  <si>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</si>
  <si>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</si>
  <si>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</si>
  <si>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</si>
  <si>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</si>
  <si>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</si>
  <si>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</si>
  <si>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</si>
  <si>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</si>
  <si>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</si>
  <si>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</si>
  <si>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</si>
  <si>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</si>
  <si>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</si>
  <si>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</si>
  <si>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</si>
  <si>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</si>
  <si>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</si>
  <si>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</si>
  <si>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</si>
  <si>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</si>
  <si>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</si>
  <si>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</si>
  <si>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</si>
  <si>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</si>
  <si>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</si>
  <si>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</si>
  <si>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</si>
  <si>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</si>
  <si>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</si>
  <si>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</si>
  <si>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</si>
  <si>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</si>
  <si>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</si>
  <si>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</si>
  <si>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</si>
  <si>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</si>
  <si>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</si>
  <si>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</si>
  <si>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</si>
  <si>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</si>
  <si>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</si>
  <si>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</si>
  <si>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</si>
  <si>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</si>
  <si>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</si>
  <si>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</si>
  <si>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</si>
  <si>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</si>
  <si>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</si>
  <si>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</si>
  <si>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</si>
  <si>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</si>
  <si>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</si>
  <si>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</si>
  <si>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</si>
  <si>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</si>
  <si>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</si>
  <si>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</si>
  <si>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</si>
  <si>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</si>
  <si>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</si>
  <si>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</si>
  <si>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</si>
  <si>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</si>
  <si>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</si>
  <si>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</si>
  <si>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</si>
  <si>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</si>
  <si>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</si>
  <si>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</si>
  <si>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</si>
  <si>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</si>
  <si>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</si>
  <si>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</si>
  <si>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</si>
  <si>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</si>
  <si>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</si>
  <si>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</si>
  <si>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</si>
  <si>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</si>
  <si>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</si>
  <si>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</si>
  <si>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</si>
  <si>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</si>
  <si>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</si>
  <si>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</si>
  <si>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</si>
  <si>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</si>
  <si>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</si>
  <si>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</si>
  <si>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</si>
  <si>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</si>
  <si>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</si>
  <si>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</si>
  <si>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</si>
  <si>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</si>
  <si>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</si>
  <si>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</si>
  <si>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</si>
  <si>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</si>
  <si>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</si>
  <si>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</si>
  <si>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</si>
  <si>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</si>
  <si>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</si>
  <si>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</si>
  <si>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</si>
  <si>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</si>
  <si>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</si>
  <si>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</si>
  <si>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</si>
  <si>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</si>
  <si>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</si>
  <si>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</si>
  <si>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</si>
  <si>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</si>
  <si>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</si>
  <si>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</si>
  <si>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</si>
  <si>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</si>
  <si>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</si>
  <si>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</si>
  <si>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</si>
  <si>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</si>
  <si>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</si>
  <si>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</si>
  <si>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</si>
  <si>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</si>
  <si>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</si>
  <si>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</si>
  <si>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</si>
  <si>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</si>
  <si>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</si>
  <si>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</si>
  <si>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</si>
  <si>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</si>
  <si>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</si>
  <si>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</si>
  <si>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</si>
  <si>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</si>
  <si>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</si>
  <si>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</si>
  <si>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</si>
  <si>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</si>
  <si>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</si>
  <si>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</si>
  <si>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</si>
  <si>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</si>
  <si>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</si>
  <si>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</si>
  <si>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</si>
  <si>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</si>
  <si>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</si>
  <si>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</si>
  <si>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</si>
  <si>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</si>
  <si>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</si>
  <si>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</si>
  <si>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</si>
  <si>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</si>
  <si>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</si>
  <si>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</si>
  <si>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</si>
  <si>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</si>
  <si>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</si>
  <si>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</si>
  <si>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</si>
  <si>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</si>
  <si>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</si>
  <si>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</si>
  <si>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</si>
  <si>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</si>
  <si>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</si>
  <si>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</si>
  <si>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</si>
  <si>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</si>
  <si>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</si>
  <si>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</si>
  <si>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</si>
  <si>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</si>
  <si>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</si>
  <si>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</si>
  <si>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</si>
  <si>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</si>
  <si>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</si>
  <si>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</si>
  <si>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</si>
  <si>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</si>
  <si>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</si>
  <si>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</si>
  <si>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</si>
  <si>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</si>
  <si>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</si>
  <si>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</si>
  <si>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</si>
  <si>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</si>
  <si>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</si>
  <si>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</si>
  <si>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</si>
  <si>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</si>
  <si>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</si>
  <si>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</si>
  <si>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</si>
  <si>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</si>
  <si>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</si>
  <si>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</si>
  <si>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</si>
  <si>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</si>
  <si>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</si>
  <si>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</si>
  <si>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</si>
  <si>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</si>
  <si>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</si>
  <si>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</si>
  <si>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</si>
  <si>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</si>
  <si>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</si>
  <si>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</si>
  <si>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</si>
  <si>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</si>
  <si>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</si>
  <si>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</si>
  <si>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</si>
  <si>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</si>
  <si>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</si>
  <si>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</si>
  <si>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</si>
  <si>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</si>
  <si>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</si>
  <si>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</si>
  <si>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</si>
  <si>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</si>
  <si>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</si>
  <si>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</si>
  <si>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</si>
  <si>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</si>
  <si>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</si>
  <si>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</si>
  <si>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</si>
  <si>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</si>
  <si>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</si>
  <si>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</si>
  <si>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</si>
  <si>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</si>
  <si>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</si>
  <si>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</si>
  <si>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</si>
  <si>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</si>
  <si>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</si>
  <si>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</si>
  <si>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</si>
  <si>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</si>
  <si>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</si>
  <si>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</si>
  <si>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</si>
  <si>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</si>
  <si>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</si>
  <si>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</si>
  <si>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</si>
  <si>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</si>
  <si>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</si>
  <si>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</si>
  <si>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</si>
  <si>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</si>
  <si>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</si>
  <si>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</si>
  <si>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</si>
  <si>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</si>
  <si>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</si>
  <si>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</si>
  <si>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</si>
  <si>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</si>
  <si>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</si>
  <si>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</si>
  <si>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</si>
  <si>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</si>
  <si>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</si>
  <si>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</si>
  <si>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</si>
  <si>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</si>
  <si>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</si>
  <si>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</si>
  <si>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</si>
  <si>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</si>
  <si>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</si>
  <si>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</si>
  <si>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</si>
  <si>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</si>
  <si>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</si>
  <si>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</si>
  <si>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</si>
  <si>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</si>
  <si>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</si>
  <si>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</si>
  <si>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</si>
  <si>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</si>
  <si>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</si>
  <si>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</si>
  <si>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</si>
  <si>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</si>
  <si>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</si>
  <si>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</si>
  <si>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</si>
  <si>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</si>
  <si>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</si>
  <si>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</si>
  <si>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</si>
  <si>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</si>
  <si>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</si>
  <si>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</si>
  <si>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</si>
  <si>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</si>
  <si>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</si>
  <si>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</si>
  <si>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</si>
  <si>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</si>
  <si>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</si>
  <si>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</si>
  <si>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</si>
  <si>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</si>
  <si>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</si>
  <si>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</si>
  <si>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</si>
  <si>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</si>
  <si>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</si>
  <si>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</si>
  <si>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</si>
  <si>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</si>
  <si>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</si>
  <si>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</si>
  <si>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</si>
  <si>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</si>
  <si>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</si>
  <si>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</si>
  <si>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</si>
  <si>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</si>
  <si>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</si>
  <si>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</si>
  <si>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</si>
  <si>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</si>
  <si>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</si>
  <si>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</si>
  <si>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</si>
  <si>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</si>
  <si>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</si>
  <si>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</si>
  <si>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</si>
  <si>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</si>
  <si>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</si>
  <si>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</si>
  <si>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</si>
  <si>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</si>
  <si>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</si>
  <si>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</si>
  <si>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</si>
  <si>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</si>
  <si>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</si>
  <si>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</si>
  <si>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</si>
  <si>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</si>
  <si>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</si>
  <si>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</si>
  <si>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</si>
  <si>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</si>
  <si>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</si>
  <si>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</si>
  <si>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</si>
  <si>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</si>
  <si>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</si>
  <si>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</si>
  <si>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</si>
  <si>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</si>
  <si>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</si>
  <si>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</si>
  <si>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</si>
  <si>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</si>
  <si>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</si>
  <si>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</si>
  <si>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</si>
  <si>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</si>
  <si>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</si>
  <si>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</si>
  <si>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</si>
  <si>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</si>
  <si>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</si>
  <si>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</si>
  <si>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</si>
  <si>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</si>
  <si>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</si>
  <si>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</si>
  <si>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</si>
  <si>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</si>
  <si>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</si>
  <si>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</si>
  <si>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</si>
  <si>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</si>
  <si>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</si>
  <si>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</si>
  <si>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</si>
  <si>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</si>
  <si>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</si>
  <si>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</si>
  <si>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</si>
  <si>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</si>
  <si>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</si>
  <si>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</si>
  <si>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</si>
  <si>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</si>
  <si>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</si>
  <si>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</si>
  <si>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</si>
  <si>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</si>
  <si>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</si>
  <si>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</si>
  <si>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</si>
  <si>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</si>
  <si>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</si>
  <si>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</si>
  <si>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</si>
  <si>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</si>
  <si>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</si>
  <si>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</si>
  <si>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</si>
  <si>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</si>
  <si>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</si>
  <si>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</si>
  <si>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</si>
  <si>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</si>
  <si>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</si>
  <si>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</si>
  <si>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</si>
  <si>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</si>
  <si>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</si>
  <si>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</si>
  <si>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</si>
  <si>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</si>
  <si>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</si>
  <si>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</si>
  <si>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</si>
  <si>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</si>
  <si>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</si>
  <si>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</si>
  <si>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</si>
  <si>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</si>
  <si>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</si>
  <si>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</si>
  <si>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</si>
  <si>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</si>
  <si>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</si>
  <si>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</si>
  <si>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</si>
  <si>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</si>
  <si>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</si>
  <si>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</si>
  <si>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</si>
  <si>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</si>
  <si>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</si>
  <si>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</si>
  <si>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</si>
  <si>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</si>
  <si>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</si>
  <si>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</si>
  <si>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</si>
  <si>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</si>
  <si>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</si>
  <si>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</si>
  <si>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</si>
  <si>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</si>
  <si>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</si>
  <si>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</si>
  <si>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</si>
  <si>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</si>
  <si>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</si>
  <si>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</si>
  <si>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</si>
  <si>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</si>
  <si>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</si>
  <si>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</si>
  <si>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</si>
  <si>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</si>
  <si>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</si>
  <si>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</si>
  <si>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</si>
  <si>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</si>
  <si>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</si>
  <si>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</si>
  <si>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</si>
  <si>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</si>
  <si>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</si>
  <si>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</si>
  <si>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</si>
  <si>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</si>
  <si>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</si>
  <si>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</si>
  <si>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</si>
  <si>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</si>
  <si>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</si>
  <si>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</si>
  <si>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</si>
  <si>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</si>
  <si>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</si>
  <si>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</si>
  <si>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</si>
  <si>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</si>
  <si>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</si>
  <si>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</si>
  <si>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</si>
  <si>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</si>
  <si>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</si>
  <si>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</si>
  <si>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</si>
  <si>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</si>
  <si>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</si>
  <si>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</si>
  <si>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</si>
  <si>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</si>
  <si>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</si>
  <si>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</si>
  <si>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</si>
  <si>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</si>
  <si>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</si>
  <si>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</si>
  <si>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</si>
  <si>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</si>
  <si>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</si>
  <si>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</si>
  <si>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</si>
  <si>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</si>
  <si>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</si>
  <si>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</si>
  <si>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</si>
  <si>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</si>
  <si>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</si>
  <si>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</si>
  <si>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</si>
  <si>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</si>
  <si>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</si>
  <si>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</si>
  <si>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</si>
  <si>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</si>
  <si>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</si>
  <si>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</si>
  <si>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</si>
  <si>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</si>
  <si>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</si>
  <si>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</si>
  <si>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</si>
  <si>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</si>
  <si>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</si>
  <si>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</si>
  <si>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</si>
  <si>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</si>
  <si>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</si>
  <si>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</si>
  <si>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</si>
  <si>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</si>
  <si>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</si>
  <si>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</si>
  <si>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</si>
  <si>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</si>
  <si>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</si>
  <si>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</si>
  <si>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</si>
  <si>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</si>
  <si>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</si>
  <si>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</si>
  <si>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</si>
  <si>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</si>
  <si>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</si>
  <si>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</si>
  <si>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</si>
  <si>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</si>
  <si>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</si>
  <si>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</si>
  <si>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</si>
  <si>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</si>
  <si>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</si>
  <si>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</si>
  <si>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</si>
  <si>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</si>
  <si>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</si>
  <si>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</si>
  <si>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</si>
  <si>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</si>
  <si>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</si>
  <si>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</si>
  <si>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</si>
  <si>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</si>
  <si>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</si>
  <si>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</si>
  <si>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</si>
  <si>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</si>
  <si>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</si>
  <si>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</si>
  <si>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</si>
  <si>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</si>
  <si>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</si>
  <si>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</si>
  <si>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</si>
  <si>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</si>
  <si>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</si>
  <si>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</si>
  <si>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</si>
  <si>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</si>
  <si>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</si>
  <si>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</si>
  <si>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</si>
  <si>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</si>
  <si>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</si>
  <si>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</si>
  <si>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</si>
  <si>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</si>
  <si>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</si>
  <si>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</si>
  <si>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</si>
  <si>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</si>
  <si>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</si>
  <si>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</si>
  <si>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</si>
  <si>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</si>
  <si>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</si>
  <si>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</si>
  <si>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</si>
  <si>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</si>
  <si>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</si>
  <si>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</si>
  <si>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</si>
  <si>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</si>
  <si>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</si>
  <si>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</si>
  <si>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</si>
  <si>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</si>
  <si>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</si>
  <si>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</si>
  <si>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</si>
  <si>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</si>
  <si>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</si>
  <si>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</si>
  <si>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</si>
  <si>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</si>
  <si>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</si>
  <si>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</si>
  <si>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</si>
  <si>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</si>
  <si>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</si>
  <si>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</si>
  <si>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</si>
  <si>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</si>
  <si>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</si>
  <si>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</si>
  <si>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</si>
  <si>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</si>
  <si>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</si>
  <si>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</si>
  <si>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</si>
  <si>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</si>
  <si>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</si>
  <si>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</si>
  <si>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</si>
  <si>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</si>
  <si>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</si>
  <si>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</si>
  <si>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</si>
  <si>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</si>
  <si>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</si>
  <si>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</si>
  <si>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</si>
  <si>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</si>
  <si>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</si>
  <si>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</si>
  <si>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</si>
  <si>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</si>
  <si>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</si>
  <si>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</si>
  <si>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</si>
  <si>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</si>
  <si>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</si>
  <si>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</si>
  <si>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</si>
  <si>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</si>
  <si>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</si>
  <si>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</si>
  <si>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</si>
  <si>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</si>
  <si>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</si>
  <si>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</si>
  <si>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</si>
  <si>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</si>
  <si>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</si>
  <si>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</si>
  <si>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</si>
  <si>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</si>
  <si>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</si>
  <si>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</si>
  <si>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</si>
  <si>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</si>
  <si>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</si>
  <si>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</si>
  <si>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</si>
  <si>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</si>
  <si>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</si>
  <si>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</si>
  <si>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</si>
  <si>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</si>
  <si>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</si>
  <si>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</si>
  <si>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</si>
  <si>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</si>
  <si>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</si>
  <si>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</si>
  <si>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</si>
  <si>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</si>
  <si>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</si>
  <si>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</si>
  <si>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</si>
  <si>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</si>
  <si>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</si>
  <si>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</si>
  <si>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</si>
  <si>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</si>
  <si>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</si>
  <si>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</si>
  <si>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</si>
  <si>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</si>
  <si>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</si>
  <si>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</si>
  <si>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</si>
  <si>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</si>
  <si>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</si>
  <si>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</si>
  <si>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</si>
  <si>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</si>
  <si>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</si>
  <si>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</si>
  <si>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</si>
  <si>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</si>
  <si>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</si>
  <si>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</si>
  <si>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</si>
  <si>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</si>
  <si>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</si>
  <si>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</si>
  <si>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</si>
  <si>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</si>
  <si>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</si>
  <si>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</si>
  <si>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</si>
  <si>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</si>
  <si>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</si>
  <si>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</si>
  <si>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</si>
  <si>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</si>
  <si>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</si>
  <si>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</si>
  <si>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</si>
  <si>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</si>
  <si>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</si>
  <si>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</si>
  <si>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</si>
  <si>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</si>
  <si>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</si>
  <si>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</si>
  <si>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</si>
  <si>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</si>
  <si>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</si>
  <si>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</si>
  <si>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</si>
  <si>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</si>
  <si>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</si>
  <si>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</si>
  <si>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</si>
  <si>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</si>
  <si>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</si>
  <si>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</si>
  <si>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</si>
  <si>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</si>
  <si>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</si>
  <si>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</si>
  <si>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</si>
  <si>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</si>
  <si>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</si>
  <si>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</si>
  <si>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</si>
  <si>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</si>
  <si>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</si>
  <si>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</si>
  <si>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</si>
  <si>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</si>
  <si>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</si>
  <si>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</si>
  <si>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</si>
  <si>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</si>
  <si>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</si>
  <si>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</si>
  <si>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</si>
  <si>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</si>
  <si>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</si>
  <si>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</si>
  <si>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</si>
  <si>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</si>
  <si>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</si>
  <si>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</si>
  <si>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</si>
  <si>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</si>
  <si>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</si>
  <si>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</si>
  <si>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</si>
  <si>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</si>
  <si>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</si>
  <si>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</si>
  <si>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</si>
  <si>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</si>
  <si>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</si>
  <si>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</si>
  <si>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</si>
  <si>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</si>
  <si>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</si>
  <si>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</si>
  <si>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</si>
  <si>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</si>
  <si>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</si>
  <si>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</si>
  <si>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</si>
  <si>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</si>
  <si>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</si>
  <si>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</si>
  <si>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</si>
  <si>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</si>
  <si>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</si>
  <si>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</si>
  <si>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</si>
  <si>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</si>
  <si>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</si>
  <si>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</si>
  <si>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</si>
  <si>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</si>
  <si>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</si>
  <si>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</si>
  <si>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</si>
  <si>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</si>
  <si>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</si>
  <si>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</si>
  <si>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</si>
  <si>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</si>
  <si>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</si>
  <si>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</si>
  <si>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</si>
  <si>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</si>
  <si>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</si>
  <si>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</si>
  <si>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</si>
  <si>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</si>
  <si>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</si>
  <si>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</si>
  <si>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</si>
  <si>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</si>
  <si>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</si>
  <si>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</si>
  <si>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</si>
  <si>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</si>
  <si>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</si>
  <si>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</si>
  <si>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</si>
  <si>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</si>
  <si>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</si>
  <si>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</si>
  <si>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</si>
  <si>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</si>
  <si>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</si>
  <si>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</si>
  <si>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</si>
  <si>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</si>
  <si>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</si>
  <si>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</si>
  <si>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</si>
  <si>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</si>
  <si>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</si>
  <si>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</si>
  <si>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</si>
  <si>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</si>
  <si>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</si>
  <si>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</si>
  <si>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</si>
  <si>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</si>
  <si>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</si>
  <si>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</si>
  <si>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</si>
  <si>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</si>
  <si>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</si>
  <si>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</si>
  <si>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</si>
  <si>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</si>
  <si>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</si>
  <si>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</si>
  <si>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</si>
  <si>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</si>
  <si>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</si>
  <si>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</si>
  <si>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</si>
  <si>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</si>
  <si>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</si>
  <si>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</si>
  <si>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</si>
  <si>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</si>
  <si>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</si>
  <si>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</si>
  <si>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</si>
  <si>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</si>
  <si>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</si>
  <si>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</si>
  <si>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</si>
  <si>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</si>
  <si>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</si>
  <si>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</si>
  <si>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</si>
  <si>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</si>
  <si>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</si>
  <si>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</si>
  <si>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</si>
  <si>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</si>
  <si>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</si>
  <si>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</si>
  <si>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</si>
  <si>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</si>
  <si>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</si>
  <si>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</si>
  <si>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</si>
  <si>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</si>
  <si>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</si>
  <si>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</si>
  <si>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</si>
  <si>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</si>
  <si>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</si>
  <si>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</si>
  <si>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</si>
  <si>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</si>
  <si>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</si>
  <si>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</si>
  <si>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</si>
  <si>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</si>
  <si>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</si>
  <si>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</si>
  <si>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</si>
  <si>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</si>
  <si>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</si>
  <si>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</si>
  <si>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</si>
  <si>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</si>
  <si>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</si>
  <si>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</si>
  <si>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</si>
  <si>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</si>
  <si>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</si>
  <si>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</si>
  <si>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</si>
  <si>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</si>
  <si>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</si>
  <si>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</si>
  <si>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</si>
  <si>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</si>
  <si>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</si>
  <si>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</si>
  <si>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</si>
  <si>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</si>
  <si>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</si>
  <si>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</si>
  <si>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</si>
  <si>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</si>
  <si>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</si>
  <si>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</si>
  <si>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</si>
  <si>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</si>
  <si>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</si>
  <si>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</si>
  <si>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</si>
  <si>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</si>
  <si>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</si>
  <si>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</si>
  <si>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</si>
  <si>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</si>
  <si>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</si>
  <si>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</si>
  <si>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</si>
  <si>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</si>
  <si>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</si>
  <si>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</si>
  <si>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</si>
  <si>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</si>
  <si>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</si>
  <si>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</si>
  <si>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</si>
  <si>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</si>
  <si>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</si>
  <si>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</si>
  <si>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</si>
  <si>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</si>
  <si>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</si>
  <si>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</si>
  <si>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</si>
  <si>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</si>
  <si>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</si>
  <si>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</si>
  <si>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</si>
  <si>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</si>
  <si>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</si>
  <si>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</si>
  <si>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</si>
  <si>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</si>
  <si>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</si>
  <si>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</si>
  <si>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</si>
  <si>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</si>
  <si>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</si>
  <si>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</si>
  <si>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</si>
  <si>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</si>
  <si>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</si>
  <si>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</si>
  <si>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</si>
  <si>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</si>
  <si>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</si>
  <si>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</si>
  <si>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</si>
  <si>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</si>
  <si>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</si>
  <si>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</si>
  <si>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</si>
  <si>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</si>
  <si>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</si>
  <si>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</si>
  <si>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</si>
  <si>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</si>
  <si>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</si>
  <si>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</si>
  <si>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</si>
  <si>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</si>
  <si>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</si>
  <si>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</si>
  <si>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</si>
  <si>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</si>
  <si>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</si>
  <si>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</si>
  <si>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</si>
  <si>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</si>
  <si>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</si>
  <si>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</si>
  <si>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</si>
  <si>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</si>
  <si>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</si>
  <si>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</si>
  <si>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</si>
  <si>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</si>
  <si>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</si>
  <si>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</si>
  <si>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</si>
  <si>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</si>
  <si>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</si>
  <si>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</si>
  <si>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</si>
  <si>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</si>
  <si>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</si>
  <si>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</si>
  <si>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</si>
  <si>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</si>
  <si>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</si>
  <si>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</si>
  <si>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</si>
  <si>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</si>
  <si>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</si>
  <si>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</si>
  <si>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</si>
  <si>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</si>
  <si>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</si>
  <si>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</si>
  <si>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</si>
  <si>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</si>
  <si>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</si>
  <si>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</si>
  <si>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</si>
  <si>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</si>
  <si>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</si>
  <si>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</si>
  <si>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</si>
  <si>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</si>
  <si>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</si>
  <si>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</si>
  <si>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</si>
  <si>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</si>
  <si>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</si>
  <si>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</si>
  <si>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</si>
  <si>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</si>
  <si>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</si>
  <si>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</si>
  <si>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</si>
  <si>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</si>
  <si>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</si>
  <si>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</si>
  <si>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</si>
  <si>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</si>
  <si>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</si>
  <si>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</si>
  <si>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</si>
  <si>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</si>
  <si>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</si>
  <si>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</si>
  <si>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</si>
  <si>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</si>
  <si>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</si>
  <si>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</si>
  <si>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</si>
  <si>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</si>
  <si>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</si>
  <si>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</si>
  <si>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</si>
  <si>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</si>
  <si>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</si>
  <si>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</si>
  <si>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</si>
  <si>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</si>
  <si>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</si>
  <si>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</si>
  <si>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</si>
  <si>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</si>
  <si>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</si>
  <si>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</si>
  <si>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</si>
  <si>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</si>
  <si>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</si>
  <si>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</si>
  <si>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</si>
  <si>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</si>
  <si>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</si>
  <si>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</si>
  <si>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</si>
  <si>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</si>
  <si>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</si>
  <si>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</si>
  <si>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</si>
  <si>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</si>
  <si>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</si>
  <si>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</si>
  <si>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</si>
  <si>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</si>
  <si>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</si>
  <si>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</si>
  <si>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</si>
  <si>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</si>
  <si>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</si>
  <si>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</si>
  <si>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</si>
  <si>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</si>
  <si>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</si>
  <si>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</si>
  <si>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</si>
  <si>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</si>
  <si>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</si>
  <si>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</si>
  <si>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</si>
  <si>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</si>
  <si>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</si>
  <si>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</si>
  <si>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</si>
  <si>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</si>
  <si>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</si>
  <si>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</si>
  <si>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</si>
  <si>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</si>
  <si>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</si>
  <si>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</si>
  <si>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</si>
  <si>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</si>
  <si>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</si>
  <si>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</si>
  <si>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</si>
  <si>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</si>
  <si>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</si>
  <si>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</si>
  <si>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</si>
  <si>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</si>
  <si>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</si>
  <si>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</si>
  <si>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</si>
  <si>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</si>
  <si>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</si>
  <si>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</si>
  <si>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</si>
  <si>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</si>
  <si>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</si>
  <si>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</si>
  <si>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</si>
  <si>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</si>
  <si>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</si>
  <si>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</si>
  <si>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</si>
  <si>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</si>
  <si>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</si>
  <si>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</si>
  <si>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</si>
  <si>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</si>
  <si>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</si>
  <si>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</si>
  <si>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</si>
  <si>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</si>
  <si>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</si>
  <si>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</si>
  <si>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</si>
  <si>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</si>
  <si>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</si>
  <si>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</si>
  <si>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</si>
  <si>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</si>
  <si>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</si>
  <si>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</si>
  <si>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</si>
  <si>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</si>
  <si>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</si>
  <si>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</si>
  <si>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</si>
  <si>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</si>
  <si>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</si>
  <si>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</si>
  <si>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</si>
  <si>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</si>
  <si>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</si>
  <si>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</si>
  <si>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</si>
  <si>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</si>
  <si>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</si>
  <si>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</si>
  <si>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</si>
  <si>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</si>
  <si>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</si>
  <si>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</si>
  <si>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</si>
  <si>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</si>
  <si>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</si>
  <si>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</si>
  <si>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</si>
  <si>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</si>
  <si>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</si>
  <si>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</si>
  <si>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</si>
  <si>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</si>
  <si>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</si>
  <si>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</si>
  <si>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</si>
  <si>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</si>
  <si>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</si>
  <si>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</si>
  <si>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</si>
  <si>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</si>
  <si>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</si>
  <si>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</si>
  <si>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</si>
  <si>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</si>
  <si>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</si>
  <si>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</si>
  <si>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</si>
  <si>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</si>
  <si>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</si>
  <si>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</si>
  <si>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</si>
  <si>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</si>
  <si>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</si>
  <si>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</si>
  <si>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</si>
  <si>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</si>
  <si>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</si>
  <si>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</si>
  <si>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</si>
  <si>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</si>
  <si>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</si>
  <si>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</si>
  <si>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</si>
  <si>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</si>
  <si>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</si>
  <si>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</si>
  <si>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</si>
  <si>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</si>
  <si>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</si>
  <si>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</si>
  <si>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</si>
  <si>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</si>
  <si>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</si>
  <si>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</si>
  <si>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</si>
  <si>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</si>
  <si>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</si>
  <si>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</si>
  <si>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</si>
  <si>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</si>
  <si>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</si>
  <si>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</si>
  <si>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</si>
  <si>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</si>
  <si>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</si>
  <si>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</si>
  <si>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</si>
  <si>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</si>
  <si>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</si>
  <si>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</si>
  <si>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</si>
  <si>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</si>
  <si>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</si>
  <si>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</si>
  <si>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</si>
  <si>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</si>
  <si>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</si>
  <si>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</si>
  <si>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</si>
  <si>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</si>
  <si>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</si>
  <si>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</si>
  <si>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</si>
  <si>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</si>
  <si>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</si>
  <si>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</si>
  <si>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</si>
  <si>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</si>
  <si>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</si>
  <si>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</si>
  <si>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</si>
  <si>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</si>
  <si>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</si>
  <si>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</si>
  <si>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</si>
  <si>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</si>
  <si>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</si>
  <si>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</si>
  <si>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</si>
  <si>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</si>
  <si>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</si>
  <si>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</si>
  <si>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</si>
  <si>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</si>
  <si>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</si>
  <si>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</si>
  <si>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</si>
  <si>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</si>
  <si>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</si>
  <si>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</si>
  <si>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</si>
  <si>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</si>
  <si>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</si>
  <si>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</si>
  <si>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</si>
  <si>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</si>
  <si>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</si>
  <si>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</si>
  <si>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</si>
  <si>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</si>
  <si>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</si>
  <si>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</si>
  <si>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</si>
  <si>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</si>
  <si>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</si>
  <si>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</si>
  <si>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</si>
  <si>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</si>
  <si>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</si>
  <si>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</si>
  <si>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</si>
  <si>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</si>
  <si>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</si>
  <si>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</si>
  <si>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</si>
  <si>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</si>
  <si>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</si>
  <si>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</si>
  <si>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</si>
  <si>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</si>
  <si>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</si>
  <si>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</si>
  <si>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</si>
  <si>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</si>
  <si>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</si>
  <si>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</si>
  <si>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</si>
  <si>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</si>
  <si>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</si>
  <si>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</si>
  <si>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</si>
  <si>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</si>
  <si>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</si>
  <si>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</si>
  <si>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</si>
  <si>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</si>
  <si>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</si>
  <si>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</si>
  <si>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</si>
  <si>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</si>
  <si>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</si>
  <si>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</si>
  <si>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</si>
  <si>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</si>
  <si>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</si>
  <si>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</si>
  <si>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</si>
  <si>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</si>
  <si>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</si>
  <si>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</si>
  <si>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</si>
  <si>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</si>
  <si>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</si>
  <si>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</si>
  <si>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</si>
  <si>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</si>
  <si>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</si>
  <si>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</si>
  <si>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</si>
  <si>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</si>
  <si>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</si>
  <si>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</si>
  <si>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</si>
  <si>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</si>
  <si>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</si>
  <si>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</si>
  <si>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</si>
  <si>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</si>
  <si>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</si>
  <si>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</si>
  <si>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</si>
  <si>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</si>
  <si>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</si>
  <si>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</si>
  <si>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</si>
  <si>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</si>
  <si>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</si>
  <si>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</si>
  <si>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</si>
  <si>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</si>
  <si>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</si>
  <si>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</si>
  <si>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</si>
  <si>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</si>
  <si>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</si>
  <si>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</si>
  <si>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</si>
  <si>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</si>
  <si>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</si>
  <si>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</si>
  <si>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</si>
  <si>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</si>
  <si>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</si>
  <si>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</si>
  <si>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</si>
  <si>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</si>
  <si>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</si>
  <si>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</si>
  <si>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</si>
  <si>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</si>
  <si>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</si>
  <si>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</si>
  <si>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</si>
  <si>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</si>
  <si>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</si>
  <si>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</si>
  <si>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</si>
  <si>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</si>
  <si>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</si>
  <si>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</si>
  <si>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</si>
  <si>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</si>
  <si>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</si>
  <si>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</si>
  <si>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</si>
  <si>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</si>
  <si>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</si>
  <si>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</si>
  <si>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</si>
  <si>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</si>
  <si>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</si>
  <si>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</si>
  <si>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</si>
  <si>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</si>
  <si>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</si>
  <si>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</si>
  <si>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</si>
  <si>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</si>
  <si>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</si>
  <si>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</si>
  <si>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</si>
  <si>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</si>
  <si>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</si>
  <si>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</si>
  <si>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</si>
  <si>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</si>
  <si>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</si>
  <si>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</si>
  <si>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</si>
  <si>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</si>
  <si>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</si>
  <si>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</si>
  <si>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</si>
  <si>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</si>
  <si>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</si>
  <si>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</si>
  <si>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</si>
  <si>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</si>
  <si>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</si>
  <si>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</si>
  <si>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</si>
  <si>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</si>
  <si>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</si>
  <si>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</si>
  <si>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</si>
  <si>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</si>
  <si>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</si>
  <si>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</si>
  <si>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</si>
  <si>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</si>
  <si>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</si>
  <si>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</si>
  <si>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</si>
  <si>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</si>
  <si>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</si>
  <si>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</si>
  <si>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</si>
  <si>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</si>
  <si>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</si>
  <si>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</si>
  <si>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</si>
  <si>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</si>
  <si>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</si>
  <si>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</si>
  <si>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</si>
  <si>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</si>
  <si>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</si>
  <si>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</si>
  <si>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</si>
  <si>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</si>
  <si>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</si>
  <si>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</si>
  <si>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</si>
  <si>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</si>
  <si>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</si>
  <si>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</si>
  <si>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</si>
  <si>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</si>
  <si>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</si>
  <si>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</si>
  <si>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</si>
  <si>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</si>
  <si>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</si>
  <si>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</si>
  <si>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</si>
  <si>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</si>
  <si>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</si>
  <si>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</si>
  <si>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</si>
  <si>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</si>
  <si>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</si>
  <si>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</si>
  <si>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</si>
  <si>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</si>
  <si>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</si>
  <si>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</si>
  <si>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</si>
  <si>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</si>
  <si>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</si>
  <si>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</si>
  <si>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</si>
  <si>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</si>
  <si>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</si>
  <si>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</si>
  <si>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</si>
  <si>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</si>
  <si>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</si>
  <si>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</si>
  <si>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</si>
  <si>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</si>
  <si>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</si>
  <si>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</si>
  <si>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</si>
  <si>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</si>
  <si>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</si>
  <si>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</si>
  <si>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</si>
  <si>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</si>
  <si>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</si>
  <si>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</si>
  <si>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</si>
  <si>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</si>
  <si>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</si>
  <si>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</si>
  <si>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</si>
  <si>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</si>
  <si>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</si>
  <si>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</si>
  <si>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</si>
  <si>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</si>
  <si>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</si>
  <si>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</si>
  <si>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</si>
  <si>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</si>
  <si>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</si>
  <si>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</si>
  <si>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</si>
  <si>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</si>
  <si>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</si>
  <si>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</si>
  <si>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</si>
  <si>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</si>
  <si>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</si>
  <si>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</si>
  <si>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</si>
  <si>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</si>
  <si>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</si>
  <si>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</si>
  <si>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</si>
  <si>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</si>
  <si>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</si>
  <si>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</si>
  <si>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</si>
  <si>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</si>
  <si>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</si>
  <si>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</si>
  <si>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</si>
  <si>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</si>
  <si>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</si>
  <si>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</si>
  <si>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</si>
  <si>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</si>
  <si>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</si>
  <si>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</si>
  <si>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</si>
  <si>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</si>
  <si>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</si>
  <si>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</si>
  <si>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</si>
  <si>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</si>
  <si>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</si>
  <si>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</si>
  <si>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</si>
  <si>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</si>
  <si>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</si>
  <si>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</si>
  <si>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</si>
  <si>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</si>
  <si>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</si>
  <si>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</si>
  <si>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</si>
  <si>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</si>
  <si>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</si>
  <si>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</si>
  <si>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</si>
  <si>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</si>
  <si>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</si>
  <si>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</si>
  <si>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</si>
  <si>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</si>
  <si>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</si>
  <si>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</si>
  <si>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</si>
  <si>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</si>
  <si>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</si>
  <si>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</si>
  <si>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</si>
  <si>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</si>
  <si>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</si>
  <si>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</si>
  <si>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</si>
  <si>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</si>
  <si>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</si>
  <si>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</si>
  <si>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</si>
  <si>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</si>
  <si>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</si>
  <si>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</si>
  <si>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</si>
  <si>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</si>
  <si>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</si>
  <si>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</si>
  <si>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</si>
  <si>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</si>
  <si>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</si>
  <si>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</si>
  <si>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</si>
  <si>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</si>
  <si>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</si>
  <si>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</si>
  <si>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</si>
  <si>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</si>
  <si>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</si>
  <si>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</si>
  <si>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</si>
  <si>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</si>
  <si>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</si>
  <si>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</si>
  <si>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</si>
  <si>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</si>
  <si>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</si>
  <si>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</si>
  <si>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</si>
  <si>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</si>
  <si>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</si>
  <si>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</si>
  <si>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</si>
  <si>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</si>
  <si>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</si>
  <si>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</si>
  <si>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</si>
  <si>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</si>
  <si>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</si>
  <si>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</si>
  <si>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</si>
  <si>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</si>
  <si>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</si>
  <si>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</si>
  <si>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</si>
  <si>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</si>
  <si>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</si>
  <si>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</si>
  <si>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</si>
  <si>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</si>
  <si>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</si>
  <si>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</si>
  <si>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</si>
  <si>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</si>
  <si>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</si>
  <si>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</si>
  <si>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</si>
  <si>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</si>
  <si>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</si>
  <si>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</si>
  <si>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</si>
  <si>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</si>
  <si>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</si>
  <si>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</si>
  <si>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</si>
  <si>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</si>
  <si>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</si>
  <si>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</si>
  <si>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</si>
  <si>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</si>
  <si>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</si>
  <si>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</si>
  <si>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</si>
  <si>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</si>
  <si>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</si>
  <si>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</si>
  <si>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</si>
  <si>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</si>
  <si>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</si>
  <si>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</si>
  <si>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</si>
  <si>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</si>
  <si>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</si>
  <si>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</si>
  <si>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</si>
  <si>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</si>
  <si>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</si>
  <si>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</si>
  <si>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</si>
  <si>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</si>
  <si>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</si>
  <si>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</si>
  <si>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</si>
  <si>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</si>
  <si>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</si>
  <si>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</si>
  <si>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</si>
  <si>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</si>
  <si>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</si>
  <si>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</si>
  <si>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</si>
  <si>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</si>
  <si>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</si>
  <si>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</si>
  <si>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</si>
  <si>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</si>
  <si>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</si>
  <si>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</si>
  <si>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</si>
  <si>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</si>
  <si>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</si>
  <si>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</si>
  <si>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</si>
  <si>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</si>
  <si>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</si>
  <si>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</si>
  <si>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</si>
  <si>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</si>
  <si>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</si>
  <si>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</si>
  <si>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</si>
  <si>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</si>
  <si>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</si>
  <si>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</si>
  <si>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</si>
  <si>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</si>
  <si>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</si>
  <si>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</si>
  <si>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</si>
  <si>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</si>
  <si>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</si>
  <si>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</si>
  <si>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</si>
  <si>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</si>
  <si>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</si>
  <si>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</si>
  <si>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</si>
  <si>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</si>
  <si>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</si>
  <si>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</si>
  <si>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</si>
  <si>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</si>
  <si>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</si>
  <si>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</si>
  <si>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</si>
  <si>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</si>
  <si>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</si>
  <si>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</si>
  <si>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</si>
  <si>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</si>
  <si>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</si>
  <si>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</si>
  <si>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</si>
  <si>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</si>
  <si>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</si>
  <si>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</si>
  <si>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</si>
  <si>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</si>
  <si>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</si>
  <si>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</si>
  <si>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</si>
  <si>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</si>
  <si>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</si>
  <si>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</si>
  <si>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</si>
  <si>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</si>
  <si>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</si>
  <si>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</si>
  <si>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</si>
  <si>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</si>
  <si>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</si>
  <si>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</si>
  <si>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</si>
  <si>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</si>
  <si>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</si>
  <si>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</si>
  <si>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</si>
  <si>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</si>
  <si>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</si>
  <si>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</si>
  <si>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</si>
  <si>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</si>
  <si>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</si>
  <si>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</si>
  <si>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</si>
  <si>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</si>
  <si>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</si>
  <si>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</si>
  <si>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</si>
  <si>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</si>
  <si>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</si>
  <si>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</si>
  <si>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</si>
  <si>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</si>
  <si>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</si>
  <si>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</si>
  <si>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</si>
  <si>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</si>
  <si>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</si>
  <si>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</si>
  <si>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</si>
  <si>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</si>
  <si>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</si>
  <si>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</si>
  <si>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</si>
  <si>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</si>
  <si>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</si>
  <si>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</si>
  <si>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</si>
  <si>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</si>
  <si>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</si>
  <si>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</si>
  <si>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</si>
  <si>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</si>
  <si>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</si>
  <si>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</si>
  <si>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</si>
  <si>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</si>
  <si>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</si>
  <si>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</si>
  <si>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</si>
  <si>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</si>
  <si>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</si>
  <si>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</si>
  <si>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</si>
  <si>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</si>
  <si>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</si>
  <si>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</si>
  <si>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</si>
  <si>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</si>
  <si>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</si>
  <si>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</si>
  <si>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</si>
  <si>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</si>
  <si>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</si>
  <si>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</si>
  <si>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</si>
  <si>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</si>
  <si>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</si>
  <si>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</si>
  <si>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</si>
  <si>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</si>
  <si>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</si>
  <si>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</si>
  <si>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</si>
  <si>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</si>
  <si>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</si>
  <si>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</si>
  <si>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</si>
  <si>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</si>
  <si>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</si>
  <si>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</si>
  <si>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</si>
  <si>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</si>
  <si>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</si>
  <si>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</si>
  <si>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</si>
  <si>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</si>
  <si>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</si>
  <si>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</si>
  <si>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</si>
  <si>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</si>
  <si>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</si>
  <si>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</si>
  <si>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</si>
  <si>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</si>
  <si>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</si>
  <si>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</si>
  <si>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</si>
  <si>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</si>
  <si>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</si>
  <si>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</si>
  <si>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</si>
  <si>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</si>
  <si>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</si>
  <si>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</si>
  <si>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</si>
  <si>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</si>
  <si>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</si>
  <si>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</si>
  <si>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</si>
  <si>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</si>
  <si>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</si>
  <si>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</si>
  <si>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</si>
  <si>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</si>
  <si>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</si>
  <si>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</si>
  <si>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</si>
  <si>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</si>
  <si>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</si>
  <si>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</si>
  <si>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</si>
  <si>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</si>
  <si>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</si>
  <si>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</si>
  <si>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</si>
  <si>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</si>
  <si>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</si>
  <si>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</si>
  <si>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</si>
  <si>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</si>
  <si>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</si>
  <si>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</si>
  <si>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</si>
  <si>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</si>
  <si>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</si>
  <si>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</si>
  <si>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</si>
  <si>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</si>
  <si>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</si>
  <si>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</si>
  <si>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</si>
  <si>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</si>
  <si>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</si>
  <si>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</si>
  <si>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</si>
  <si>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</si>
  <si>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</si>
  <si>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</si>
  <si>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</si>
  <si>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</si>
  <si>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</si>
  <si>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</si>
  <si>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</si>
  <si>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</si>
  <si>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</si>
  <si>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</si>
  <si>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</si>
  <si>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</si>
  <si>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</si>
  <si>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</si>
  <si>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</si>
  <si>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</si>
  <si>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</si>
  <si>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</si>
  <si>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</si>
  <si>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</si>
  <si>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</si>
  <si>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</si>
  <si>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</si>
  <si>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</si>
  <si>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</si>
  <si>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</si>
  <si>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</si>
  <si>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</si>
  <si>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</si>
  <si>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</si>
  <si>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</si>
  <si>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</si>
  <si>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</si>
  <si>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</si>
  <si>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</si>
  <si>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</si>
  <si>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</si>
  <si>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</si>
  <si>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</si>
  <si>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</si>
  <si>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</si>
  <si>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</si>
  <si>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</si>
  <si>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</si>
  <si>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</si>
  <si>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</si>
  <si>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</si>
  <si>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</si>
  <si>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</si>
  <si>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</si>
  <si>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</si>
  <si>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</si>
  <si>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</si>
  <si>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</si>
  <si>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</si>
  <si>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</si>
  <si>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</si>
  <si>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</si>
  <si>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</si>
  <si>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</si>
  <si>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</si>
  <si>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</si>
  <si>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</si>
  <si>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</si>
  <si>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</si>
  <si>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</si>
  <si>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</si>
  <si>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</si>
  <si>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</si>
  <si>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</si>
  <si>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</si>
  <si>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</si>
  <si>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</si>
  <si>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</si>
  <si>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</si>
  <si>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</si>
  <si>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</si>
  <si>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</si>
  <si>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</si>
  <si>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</si>
  <si>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</si>
  <si>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</si>
  <si>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</si>
  <si>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</si>
  <si>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</si>
  <si>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</si>
  <si>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</si>
  <si>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</si>
  <si>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</si>
  <si>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</si>
  <si>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</si>
  <si>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</si>
  <si>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</si>
  <si>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</si>
  <si>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</si>
  <si>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</si>
  <si>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</si>
  <si>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</si>
  <si>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</si>
  <si>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</si>
  <si>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</si>
  <si>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</si>
  <si>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</si>
  <si>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</si>
  <si>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</si>
  <si>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</si>
  <si>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</si>
  <si>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</si>
  <si>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</si>
  <si>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</si>
  <si>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</si>
  <si>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</si>
  <si>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</si>
  <si>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</si>
  <si>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</si>
  <si>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</si>
  <si>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</si>
  <si>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</si>
  <si>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</si>
  <si>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</si>
  <si>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</si>
  <si>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</si>
  <si>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</si>
  <si>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</si>
  <si>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</si>
  <si>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</si>
  <si>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</si>
  <si>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</si>
  <si>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</si>
  <si>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</si>
  <si>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</si>
  <si>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</si>
  <si>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</si>
  <si>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</si>
  <si>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</si>
  <si>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</si>
  <si>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</si>
  <si>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</si>
  <si>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</si>
  <si>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</si>
  <si>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</si>
  <si>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</si>
  <si>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</si>
  <si>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</si>
  <si>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</si>
  <si>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</si>
  <si>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</si>
  <si>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</si>
  <si>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</si>
  <si>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</si>
  <si>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</si>
  <si>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</si>
  <si>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</si>
  <si>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</si>
  <si>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</si>
  <si>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</si>
  <si>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</si>
  <si>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</si>
  <si>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</si>
  <si>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</si>
  <si>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</si>
  <si>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</si>
  <si>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</si>
  <si>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</si>
  <si>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</si>
  <si>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</si>
  <si>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</si>
  <si>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</si>
  <si>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</si>
  <si>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</si>
  <si>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</si>
  <si>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</si>
  <si>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</si>
  <si>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</si>
  <si>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</si>
  <si>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</si>
  <si>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</si>
  <si>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</si>
  <si>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</si>
  <si>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</si>
  <si>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</si>
  <si>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</si>
  <si>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</si>
  <si>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</si>
  <si>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</si>
  <si>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</si>
  <si>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</si>
  <si>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</si>
  <si>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</si>
  <si>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</si>
  <si>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</si>
  <si>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</si>
  <si>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</si>
  <si>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</si>
  <si>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</si>
  <si>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</si>
  <si>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</si>
  <si>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</si>
  <si>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</si>
  <si>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</si>
  <si>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</si>
  <si>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</si>
  <si>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</si>
  <si>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</si>
  <si>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</si>
  <si>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</si>
  <si>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</si>
  <si>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</si>
  <si>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</si>
  <si>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</si>
  <si>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</si>
  <si>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</si>
  <si>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</si>
  <si>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</si>
  <si>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</si>
  <si>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</si>
  <si>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</si>
  <si>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</si>
  <si>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</si>
  <si>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</si>
  <si>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</si>
  <si>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</si>
  <si>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</si>
  <si>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</si>
  <si>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</si>
  <si>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</si>
  <si>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</si>
  <si>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</si>
  <si>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</si>
  <si>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</si>
  <si>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</si>
  <si>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</si>
  <si>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</si>
  <si>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</si>
  <si>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</si>
  <si>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</si>
  <si>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</si>
  <si>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</si>
  <si>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</si>
  <si>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</si>
  <si>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</si>
  <si>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</si>
  <si>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</si>
  <si>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</si>
  <si>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</si>
  <si>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</si>
  <si>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</si>
  <si>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</si>
  <si>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</si>
  <si>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</si>
  <si>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</si>
  <si>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</si>
  <si>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</si>
  <si>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</si>
  <si>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</si>
  <si>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</si>
  <si>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</si>
  <si>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</si>
  <si>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</si>
  <si>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</si>
  <si>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</si>
  <si>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</si>
  <si>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</si>
  <si>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</si>
  <si>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</si>
  <si>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</si>
  <si>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</si>
  <si>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</si>
  <si>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</si>
  <si>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</si>
  <si>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</si>
  <si>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</si>
  <si>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</si>
  <si>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</si>
  <si>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</si>
  <si>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</si>
  <si>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</si>
  <si>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</si>
  <si>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</si>
  <si>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</si>
  <si>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</si>
  <si>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</si>
  <si>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</si>
  <si>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</si>
  <si>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</si>
  <si>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</si>
  <si>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</si>
  <si>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</si>
  <si>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</si>
  <si>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</si>
  <si>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</si>
  <si>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</si>
  <si>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</si>
  <si>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</si>
  <si>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</si>
  <si>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</si>
  <si>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</si>
  <si>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</si>
  <si>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</si>
  <si>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</si>
  <si>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</si>
  <si>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</si>
  <si>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</si>
  <si>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</si>
  <si>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</si>
  <si>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</si>
  <si>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</si>
  <si>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</si>
  <si>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</si>
  <si>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</si>
  <si>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</si>
  <si>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</si>
  <si>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</si>
  <si>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</si>
  <si>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</si>
  <si>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</si>
  <si>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</si>
  <si>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</si>
  <si>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</si>
  <si>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</si>
  <si>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</si>
  <si>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</si>
  <si>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</si>
  <si>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</si>
  <si>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</si>
  <si>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</si>
  <si>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</si>
  <si>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</si>
  <si>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</si>
  <si>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</si>
  <si>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</si>
  <si>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</si>
  <si>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</si>
  <si>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</si>
  <si>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</si>
  <si>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</si>
  <si>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</si>
  <si>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</si>
  <si>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</si>
  <si>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</si>
  <si>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</si>
  <si>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</si>
  <si>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</si>
  <si>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</si>
  <si>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</si>
  <si>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</si>
  <si>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</si>
  <si>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</si>
  <si>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</si>
  <si>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</si>
  <si>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</si>
  <si>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</si>
  <si>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</si>
  <si>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</si>
  <si>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</si>
  <si>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</si>
  <si>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</si>
  <si>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</si>
  <si>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</si>
  <si>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</si>
  <si>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</si>
  <si>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</si>
  <si>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</si>
  <si>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</si>
  <si>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</si>
  <si>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</si>
  <si>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</si>
  <si>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</si>
  <si>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</si>
  <si>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</si>
  <si>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</si>
  <si>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</si>
  <si>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</si>
  <si>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</si>
  <si>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</si>
  <si>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</si>
  <si>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</si>
  <si>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</si>
  <si>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</si>
  <si>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</si>
  <si>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</si>
  <si>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</si>
  <si>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</si>
  <si>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</si>
  <si>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</si>
  <si>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</si>
  <si>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</si>
  <si>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</si>
  <si>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</si>
  <si>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</si>
  <si>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</si>
  <si>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</si>
  <si>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</si>
  <si>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</si>
  <si>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</si>
  <si>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</si>
  <si>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</si>
  <si>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</si>
  <si>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</si>
  <si>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</si>
  <si>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</si>
  <si>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</si>
  <si>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</si>
  <si>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</si>
  <si>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</si>
  <si>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</si>
  <si>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</si>
  <si>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</si>
  <si>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</si>
  <si>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</si>
  <si>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</si>
  <si>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</si>
  <si>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</si>
  <si>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</si>
  <si>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</si>
  <si>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</si>
  <si>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</si>
  <si>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</si>
  <si>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</si>
  <si>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</si>
  <si>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</si>
  <si>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</si>
  <si>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</si>
  <si>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</si>
  <si>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</si>
  <si>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</si>
  <si>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</si>
  <si>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</si>
  <si>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</si>
  <si>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</si>
  <si>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</si>
  <si>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</si>
  <si>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</si>
  <si>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</si>
  <si>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</si>
  <si>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</si>
  <si>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</si>
  <si>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</si>
  <si>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</si>
  <si>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</si>
  <si>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</si>
  <si>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</si>
  <si>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</si>
  <si>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</si>
  <si>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</si>
  <si>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</si>
  <si>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</si>
  <si>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</si>
  <si>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</si>
  <si>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</si>
  <si>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</si>
  <si>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</si>
  <si>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</si>
  <si>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</si>
  <si>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</si>
  <si>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</si>
  <si>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</si>
  <si>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</si>
  <si>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</si>
  <si>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</si>
  <si>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</si>
  <si>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</si>
  <si>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</si>
  <si>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</si>
  <si>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</si>
  <si>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</si>
  <si>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</si>
  <si>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</si>
  <si>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</si>
  <si>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</si>
  <si>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</si>
  <si>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</si>
  <si>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</si>
  <si>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</si>
  <si>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</si>
  <si>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</si>
  <si>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</si>
  <si>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</si>
  <si>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</si>
  <si>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</si>
  <si>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</si>
  <si>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</si>
  <si>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</si>
  <si>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</si>
  <si>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</si>
  <si>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</si>
  <si>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</si>
  <si>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</si>
  <si>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</si>
  <si>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</si>
  <si>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</si>
  <si>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</si>
  <si>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</si>
  <si>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</si>
  <si>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</si>
  <si>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</si>
  <si>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</si>
  <si>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</si>
  <si>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</si>
  <si>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</si>
  <si>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</si>
  <si>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</si>
  <si>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</si>
  <si>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</si>
  <si>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</si>
  <si>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</si>
  <si>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</si>
  <si>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</si>
  <si>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</si>
  <si>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</si>
  <si>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</si>
  <si>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</si>
  <si>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</si>
  <si>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</si>
  <si>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</si>
  <si>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</si>
  <si>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</si>
  <si>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</si>
  <si>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</si>
  <si>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</si>
  <si>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</si>
  <si>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</si>
  <si>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</si>
  <si>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</si>
  <si>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</si>
  <si>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</si>
  <si>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</si>
  <si>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</si>
  <si>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</si>
  <si>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</si>
  <si>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</si>
  <si>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</si>
  <si>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</si>
  <si>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</si>
  <si>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</si>
  <si>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</si>
  <si>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</si>
  <si>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</si>
  <si>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</si>
  <si>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</si>
  <si>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</si>
  <si>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</si>
  <si>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</si>
  <si>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</si>
  <si>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</si>
  <si>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</si>
  <si>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</si>
  <si>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</si>
  <si>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</si>
  <si>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</si>
  <si>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</si>
  <si>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</si>
  <si>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</si>
  <si>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</si>
  <si>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</si>
  <si>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</si>
  <si>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</si>
  <si>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</si>
  <si>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</si>
  <si>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</si>
  <si>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</si>
  <si>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</si>
  <si>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</si>
  <si>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</si>
  <si>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</si>
  <si>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</si>
  <si>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</si>
  <si>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</si>
  <si>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</si>
  <si>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</si>
  <si>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</si>
  <si>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</si>
  <si>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</si>
  <si>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</si>
  <si>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</si>
  <si>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</si>
  <si>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</si>
  <si>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</si>
  <si>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</si>
  <si>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</si>
  <si>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</si>
  <si>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</si>
  <si>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</si>
  <si>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</si>
  <si>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</si>
  <si>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</si>
  <si>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</si>
  <si>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</si>
  <si>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</si>
  <si>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</si>
  <si>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</si>
  <si>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</si>
  <si>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</si>
  <si>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</si>
  <si>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</si>
  <si>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</si>
  <si>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</si>
  <si>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</si>
  <si>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</si>
  <si>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</si>
  <si>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</si>
  <si>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</si>
  <si>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</si>
  <si>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</si>
  <si>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</si>
  <si>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</si>
  <si>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</si>
  <si>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</si>
  <si>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</si>
  <si>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</si>
  <si>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</si>
  <si>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</si>
  <si>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</si>
  <si>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</si>
  <si>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</si>
  <si>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</si>
  <si>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</si>
  <si>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</si>
  <si>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</si>
  <si>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</si>
  <si>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</si>
  <si>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</si>
  <si>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</si>
  <si>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</si>
  <si>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</si>
  <si>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</si>
  <si>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</si>
  <si>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</si>
  <si>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</si>
  <si>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</si>
  <si>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</si>
  <si>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</si>
  <si>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</si>
  <si>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</si>
  <si>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</si>
  <si>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</si>
  <si>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</si>
  <si>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</si>
  <si>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</si>
  <si>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</si>
  <si>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</si>
  <si>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</si>
  <si>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</si>
  <si>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</si>
  <si>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</si>
  <si>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</si>
  <si>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</si>
  <si>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</si>
  <si>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</si>
  <si>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</si>
  <si>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</si>
  <si>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</si>
  <si>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</si>
  <si>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</si>
  <si>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</si>
  <si>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</si>
  <si>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</si>
  <si>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</si>
  <si>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</si>
  <si>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</si>
  <si>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</si>
  <si>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</si>
  <si>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</si>
  <si>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</si>
  <si>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</si>
  <si>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</si>
  <si>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</si>
  <si>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</si>
  <si>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</si>
  <si>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</si>
  <si>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</si>
  <si>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</si>
  <si>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</si>
  <si>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</si>
  <si>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</si>
  <si>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</si>
  <si>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</si>
  <si>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</si>
  <si>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</si>
  <si>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</si>
  <si>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</si>
  <si>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</si>
  <si>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</si>
  <si>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</si>
  <si>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</si>
  <si>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</si>
  <si>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</si>
  <si>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</si>
  <si>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</si>
  <si>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</si>
  <si>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</si>
  <si>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</si>
  <si>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</si>
  <si>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</si>
  <si>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</si>
  <si>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</si>
  <si>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</si>
  <si>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</si>
  <si>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</si>
  <si>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</si>
  <si>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</si>
  <si>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</si>
  <si>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</si>
  <si>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</si>
  <si>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</si>
  <si>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</si>
  <si>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</si>
  <si>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</si>
  <si>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</si>
  <si>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</si>
  <si>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</si>
  <si>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</si>
  <si>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</si>
  <si>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</si>
  <si>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</si>
  <si>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</si>
  <si>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</si>
  <si>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</si>
  <si>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</si>
  <si>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</si>
  <si>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</si>
  <si>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</si>
  <si>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</si>
  <si>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</si>
  <si>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</si>
  <si>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</si>
  <si>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</si>
  <si>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</si>
  <si>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</si>
  <si>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</si>
  <si>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</si>
  <si>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</si>
  <si>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</si>
  <si>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</si>
  <si>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</si>
  <si>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</si>
  <si>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</si>
  <si>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</si>
  <si>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</si>
  <si>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</si>
  <si>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</si>
  <si>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</si>
  <si>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</si>
  <si>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</si>
  <si>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</si>
  <si>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</si>
  <si>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</si>
  <si>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</si>
  <si>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</si>
  <si>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</si>
  <si>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</si>
  <si>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</si>
  <si>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</si>
  <si>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</si>
  <si>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</si>
  <si>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</si>
  <si>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</si>
  <si>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</si>
  <si>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</si>
  <si>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</si>
  <si>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</si>
  <si>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</si>
  <si>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</si>
  <si>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</si>
  <si>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</si>
  <si>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</si>
  <si>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</si>
  <si>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</si>
  <si>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</si>
  <si>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</si>
  <si>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</si>
  <si>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</si>
  <si>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</si>
  <si>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</si>
  <si>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</si>
  <si>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</si>
  <si>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</si>
  <si>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</si>
  <si>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</si>
  <si>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</si>
  <si>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</si>
  <si>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</si>
  <si>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</si>
  <si>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</si>
  <si>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</si>
  <si>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</si>
  <si>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</si>
  <si>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</si>
  <si>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</si>
  <si>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</si>
  <si>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</si>
  <si>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</si>
  <si>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</si>
  <si>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</si>
  <si>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</si>
  <si>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</si>
  <si>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</si>
  <si>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</si>
  <si>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</si>
  <si>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</si>
  <si>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</si>
  <si>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</si>
  <si>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</si>
  <si>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</si>
  <si>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</si>
  <si>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</si>
  <si>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</si>
  <si>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</si>
  <si>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</si>
  <si>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</si>
  <si>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</si>
  <si>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</si>
  <si>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</si>
  <si>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</si>
  <si>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</si>
  <si>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</si>
  <si>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</si>
  <si>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</si>
  <si>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</si>
  <si>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</si>
  <si>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</si>
  <si>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</si>
  <si>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</si>
  <si>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</si>
  <si>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</si>
  <si>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</si>
  <si>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</si>
  <si>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</si>
  <si>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</si>
  <si>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</si>
  <si>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</si>
  <si>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</si>
  <si>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</si>
  <si>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</si>
  <si>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</si>
  <si>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</si>
  <si>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</si>
  <si>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</si>
  <si>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</si>
  <si>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</si>
  <si>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</si>
  <si>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</si>
  <si>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</si>
  <si>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</si>
  <si>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</si>
  <si>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</si>
  <si>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</si>
  <si>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</si>
  <si>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</si>
  <si>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</si>
  <si>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</si>
  <si>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</si>
  <si>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</si>
  <si>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</si>
  <si>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</si>
  <si>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</si>
  <si>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</si>
  <si>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</si>
  <si>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</si>
  <si>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</si>
  <si>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</si>
  <si>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</si>
  <si>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</si>
  <si>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</si>
  <si>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</si>
  <si>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</si>
  <si>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</si>
  <si>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</si>
  <si>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</si>
  <si>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</si>
  <si>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</si>
  <si>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</si>
  <si>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</si>
  <si>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</si>
  <si>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</si>
  <si>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</si>
  <si>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</si>
  <si>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</si>
  <si>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</si>
  <si>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</si>
  <si>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</si>
  <si>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</si>
  <si>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</si>
  <si>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</si>
  <si>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</si>
  <si>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</si>
  <si>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</si>
  <si>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</si>
  <si>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</si>
  <si>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</si>
  <si>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</si>
  <si>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</si>
  <si>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</si>
  <si>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</si>
  <si>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</si>
  <si>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</si>
  <si>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</si>
  <si>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</si>
  <si>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</si>
  <si>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</si>
  <si>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</si>
  <si>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</si>
  <si>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</si>
  <si>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</si>
  <si>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</si>
  <si>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</si>
  <si>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</si>
  <si>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</si>
  <si>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</si>
  <si>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</si>
  <si>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</si>
  <si>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</si>
  <si>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</si>
  <si>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</si>
  <si>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</si>
  <si>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</si>
  <si>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</si>
  <si>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</si>
  <si>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</si>
  <si>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</si>
  <si>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</si>
  <si>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</si>
  <si>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</si>
  <si>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</si>
  <si>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</si>
  <si>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</si>
  <si>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</si>
  <si>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</si>
  <si>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</si>
  <si>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</si>
  <si>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</si>
  <si>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</si>
  <si>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</si>
  <si>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</si>
  <si>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</si>
  <si>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</si>
  <si>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</si>
  <si>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</si>
  <si>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</si>
  <si>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</si>
  <si>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</si>
  <si>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</si>
  <si>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</si>
  <si>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</si>
  <si>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</si>
  <si>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</si>
  <si>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</si>
  <si>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</si>
  <si>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</si>
  <si>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</si>
  <si>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</si>
  <si>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</si>
  <si>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</si>
  <si>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</si>
  <si>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</si>
  <si>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</si>
  <si>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</si>
  <si>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</si>
  <si>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</si>
  <si>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</si>
  <si>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</si>
  <si>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</si>
  <si>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</si>
  <si>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</si>
  <si>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</si>
  <si>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</si>
  <si>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</si>
  <si>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</si>
  <si>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</si>
  <si>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</si>
  <si>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</si>
  <si>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</si>
  <si>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</si>
  <si>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</si>
  <si>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</si>
  <si>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</si>
  <si>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</si>
  <si>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</si>
  <si>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</si>
  <si>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</si>
  <si>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</si>
  <si>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</si>
  <si>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</si>
  <si>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</si>
  <si>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</si>
  <si>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</si>
  <si>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</si>
  <si>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</si>
  <si>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</si>
  <si>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</si>
  <si>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</si>
  <si>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</si>
  <si>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</si>
  <si>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</si>
  <si>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</si>
  <si>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</si>
  <si>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</si>
  <si>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</si>
  <si>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</si>
  <si>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</si>
  <si>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</si>
  <si>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</si>
  <si>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</si>
  <si>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</si>
  <si>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</si>
  <si>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</si>
  <si>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</si>
  <si>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</si>
  <si>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</si>
  <si>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</si>
  <si>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</si>
  <si>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</si>
  <si>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</si>
  <si>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</si>
  <si>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</si>
  <si>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</si>
  <si>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</si>
  <si>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</si>
  <si>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</si>
  <si>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</si>
  <si>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</si>
  <si>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</si>
  <si>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</si>
  <si>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</si>
  <si>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</si>
  <si>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</si>
  <si>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</si>
  <si>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</si>
  <si>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</si>
  <si>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</si>
  <si>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</si>
  <si>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</si>
  <si>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</si>
  <si>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</si>
  <si>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</si>
  <si>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</si>
  <si>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</si>
  <si>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</si>
  <si>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</si>
  <si>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</si>
  <si>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</si>
  <si>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</si>
  <si>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</si>
  <si>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</si>
  <si>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</si>
  <si>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</si>
  <si>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</si>
  <si>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</si>
  <si>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</si>
  <si>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</si>
  <si>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</si>
  <si>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</si>
  <si>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</si>
  <si>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</si>
  <si>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</si>
  <si>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</si>
  <si>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</si>
  <si>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</si>
  <si>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</si>
  <si>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</si>
  <si>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</si>
  <si>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</si>
  <si>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</si>
  <si>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</si>
  <si>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</si>
  <si>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</si>
  <si>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</si>
  <si>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</si>
  <si>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</si>
  <si>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</si>
  <si>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</si>
  <si>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</si>
  <si>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</si>
  <si>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</si>
  <si>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</si>
  <si>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</si>
  <si>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</si>
  <si>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</si>
  <si>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</si>
  <si>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</si>
  <si>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</si>
  <si>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</si>
  <si>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</si>
  <si>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</si>
  <si>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</si>
  <si>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</si>
  <si>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</si>
  <si>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</si>
  <si>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</si>
  <si>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</si>
  <si>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</si>
  <si>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</si>
  <si>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</si>
  <si>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</si>
  <si>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</si>
  <si>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</si>
  <si>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</si>
  <si>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</si>
  <si>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</si>
  <si>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</si>
  <si>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</si>
  <si>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</si>
  <si>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</si>
  <si>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</si>
  <si>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</si>
  <si>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</si>
  <si>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</si>
  <si>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</si>
  <si>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</si>
  <si>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</si>
  <si>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</si>
  <si>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</si>
  <si>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</si>
  <si>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</si>
  <si>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</si>
  <si>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</si>
  <si>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</si>
  <si>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</si>
  <si>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</si>
  <si>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</si>
  <si>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</si>
  <si>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</si>
  <si>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</si>
  <si>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</si>
  <si>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</si>
  <si>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</si>
  <si>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</si>
  <si>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</si>
  <si>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</si>
  <si>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</si>
  <si>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</si>
  <si>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</si>
  <si>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</si>
  <si>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</si>
  <si>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</si>
  <si>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</si>
  <si>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</si>
  <si>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</si>
  <si>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</si>
  <si>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</si>
  <si>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</si>
  <si>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</si>
  <si>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</si>
  <si>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</si>
  <si>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</si>
  <si>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</si>
  <si>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</si>
  <si>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</si>
  <si>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</si>
  <si>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</si>
  <si>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</si>
  <si>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</si>
  <si>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</si>
  <si>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</si>
  <si>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</si>
  <si>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</si>
  <si>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</si>
  <si>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</si>
  <si>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</si>
  <si>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</si>
  <si>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</si>
  <si>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</si>
  <si>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</si>
  <si>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</si>
  <si>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</si>
  <si>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</si>
  <si>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</si>
  <si>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</si>
  <si>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</si>
  <si>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</si>
  <si>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</si>
  <si>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</si>
  <si>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</si>
  <si>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</si>
  <si>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</si>
  <si>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</si>
  <si>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</si>
  <si>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</si>
  <si>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</si>
  <si>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</si>
  <si>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</si>
  <si>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</si>
  <si>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</si>
  <si>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</si>
  <si>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</si>
  <si>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</si>
  <si>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</si>
  <si>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</si>
  <si>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</si>
  <si>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</si>
  <si>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</si>
  <si>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</si>
  <si>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</si>
  <si>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</si>
  <si>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</si>
  <si>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</si>
  <si>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</si>
  <si>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</si>
  <si>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</si>
  <si>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</si>
  <si>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</si>
  <si>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</si>
  <si>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</si>
  <si>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</si>
  <si>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</si>
  <si>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</si>
  <si>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</si>
  <si>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</si>
  <si>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</si>
  <si>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</si>
  <si>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</si>
  <si>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</si>
  <si>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</si>
  <si>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</si>
  <si>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</si>
  <si>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</si>
  <si>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</si>
  <si>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</si>
  <si>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</si>
  <si>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</si>
  <si>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</si>
  <si>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</si>
  <si>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</si>
  <si>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</si>
  <si>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</si>
  <si>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</si>
  <si>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</si>
  <si>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</si>
  <si>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</si>
  <si>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</si>
  <si>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</si>
  <si>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</si>
  <si>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</si>
  <si>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</si>
  <si>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</si>
  <si>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</si>
  <si>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</si>
  <si>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</si>
  <si>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</si>
  <si>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</si>
  <si>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</si>
  <si>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</si>
  <si>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</si>
  <si>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</si>
  <si>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</si>
  <si>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</si>
  <si>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</si>
  <si>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</si>
  <si>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</si>
  <si>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</si>
  <si>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</si>
  <si>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</si>
  <si>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</si>
  <si>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</si>
  <si>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</si>
  <si>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</si>
  <si>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</si>
  <si>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</si>
  <si>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</si>
  <si>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</si>
  <si>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</si>
  <si>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</si>
  <si>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</si>
  <si>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</si>
  <si>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</si>
  <si>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</si>
  <si>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</si>
  <si>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</si>
  <si>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</si>
  <si>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</si>
  <si>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</si>
  <si>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</si>
  <si>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</si>
  <si>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</si>
  <si>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</si>
  <si>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</si>
  <si>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</si>
  <si>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</si>
  <si>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</si>
  <si>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</si>
  <si>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</si>
  <si>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</si>
  <si>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</si>
  <si>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</si>
  <si>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</si>
  <si>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</si>
  <si>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</si>
  <si>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</si>
  <si>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</si>
  <si>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</si>
  <si>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</si>
  <si>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</si>
  <si>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</si>
  <si>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</si>
  <si>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</si>
  <si>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</si>
  <si>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</si>
  <si>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</si>
  <si>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</si>
  <si>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</si>
  <si>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</si>
  <si>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</si>
  <si>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</si>
  <si>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</si>
  <si>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</si>
  <si>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</si>
  <si>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</si>
  <si>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</si>
  <si>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</si>
  <si>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</si>
  <si>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</si>
  <si>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</si>
  <si>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</si>
  <si>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</si>
  <si>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</si>
  <si>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</si>
  <si>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</si>
  <si>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</si>
  <si>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</si>
  <si>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</si>
  <si>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</si>
  <si>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</si>
  <si>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</si>
  <si>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</si>
  <si>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</si>
  <si>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</si>
  <si>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</si>
  <si>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</si>
  <si>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</si>
  <si>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</si>
  <si>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</si>
  <si>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</si>
  <si>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</si>
  <si>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</si>
  <si>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</si>
  <si>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</si>
  <si>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</si>
  <si>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</si>
  <si>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</si>
  <si>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</si>
  <si>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</si>
  <si>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</si>
  <si>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</si>
  <si>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</si>
  <si>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</si>
  <si>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</si>
  <si>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</si>
  <si>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</si>
  <si>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</si>
  <si>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</si>
  <si>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</si>
  <si>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</si>
  <si>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</si>
  <si>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</si>
  <si>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</si>
  <si>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</si>
  <si>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</si>
  <si>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</si>
  <si>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</si>
  <si>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</si>
  <si>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</si>
  <si>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</si>
  <si>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</si>
  <si>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</si>
  <si>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</si>
  <si>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</si>
  <si>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</si>
  <si>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</si>
  <si>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</si>
  <si>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</si>
  <si>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</si>
  <si>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</si>
  <si>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</si>
  <si>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</si>
  <si>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</si>
  <si>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</si>
  <si>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</si>
  <si>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</si>
  <si>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</si>
  <si>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</si>
  <si>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</si>
  <si>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</si>
  <si>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</si>
  <si>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</si>
  <si>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</si>
  <si>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</si>
  <si>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</si>
  <si>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</si>
  <si>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</si>
  <si>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</si>
  <si>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</si>
  <si>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</si>
  <si>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</si>
  <si>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</si>
  <si>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</si>
  <si>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</si>
  <si>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</si>
  <si>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</si>
  <si>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</si>
  <si>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</si>
  <si>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</si>
  <si>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</si>
  <si>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</si>
  <si>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</si>
  <si>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</si>
  <si>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</si>
  <si>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</si>
  <si>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</si>
  <si>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</si>
  <si>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</si>
  <si>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</si>
  <si>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</si>
  <si>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</si>
  <si>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</si>
  <si>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</si>
  <si>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</si>
  <si>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</si>
  <si>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</si>
  <si>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</si>
  <si>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</si>
  <si>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</si>
  <si>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</si>
  <si>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</si>
  <si>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</si>
  <si>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</si>
  <si>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</si>
  <si>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</si>
  <si>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</si>
  <si>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</si>
  <si>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</si>
  <si>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</si>
  <si>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</si>
  <si>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</si>
  <si>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</si>
  <si>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</si>
  <si>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</si>
  <si>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</si>
  <si>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</si>
  <si>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</si>
  <si>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</si>
  <si>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</si>
  <si>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</si>
  <si>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</si>
  <si>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</si>
  <si>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</si>
  <si>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</si>
  <si>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</si>
  <si>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</si>
  <si>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</si>
  <si>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</si>
  <si>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</si>
  <si>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</si>
  <si>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</si>
  <si>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</si>
  <si>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</si>
  <si>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</si>
  <si>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</si>
  <si>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</si>
  <si>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</si>
  <si>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</si>
  <si>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</si>
  <si>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</si>
  <si>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</si>
  <si>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</si>
  <si>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</si>
  <si>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</si>
  <si>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</si>
  <si>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</si>
  <si>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</si>
  <si>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</si>
  <si>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</si>
  <si>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</si>
  <si>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</si>
  <si>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</si>
  <si>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</si>
  <si>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</si>
  <si>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</si>
  <si>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</si>
  <si>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</si>
  <si>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</si>
  <si>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</si>
  <si>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</si>
  <si>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</si>
  <si>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</si>
  <si>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</si>
  <si>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</si>
  <si>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</si>
  <si>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</si>
  <si>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</si>
  <si>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</si>
  <si>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</si>
  <si>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</si>
  <si>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</si>
  <si>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</si>
  <si>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</si>
  <si>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</si>
  <si>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</si>
  <si>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</si>
  <si>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</si>
  <si>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</si>
  <si>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</si>
  <si>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</si>
  <si>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</si>
  <si>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</si>
  <si>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</si>
  <si>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</si>
  <si>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</si>
  <si>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</si>
  <si>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</si>
  <si>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</si>
  <si>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</si>
  <si>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</si>
  <si>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</si>
  <si>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</si>
  <si>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</si>
  <si>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</si>
  <si>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</si>
  <si>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</si>
  <si>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</si>
  <si>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</si>
  <si>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</si>
  <si>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</si>
  <si>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</si>
  <si>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</si>
  <si>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</si>
  <si>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</si>
  <si>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</si>
  <si>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</si>
  <si>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</si>
  <si>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</si>
  <si>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</si>
  <si>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</si>
  <si>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</si>
  <si>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</si>
  <si>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</si>
  <si>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</si>
  <si>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</si>
  <si>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</si>
  <si>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</si>
  <si>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</si>
  <si>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</si>
  <si>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</si>
  <si>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</si>
  <si>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</si>
  <si>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</si>
  <si>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</si>
  <si>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</si>
  <si>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</si>
  <si>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</si>
  <si>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</si>
  <si>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</si>
  <si>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</si>
  <si>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</si>
  <si>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</si>
  <si>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</si>
  <si>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</si>
  <si>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</si>
  <si>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</si>
  <si>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</si>
  <si>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</si>
  <si>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</si>
  <si>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</si>
  <si>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</si>
  <si>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</si>
  <si>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</si>
  <si>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</si>
  <si>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</si>
  <si>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</si>
  <si>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</si>
  <si>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</si>
  <si>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</si>
  <si>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</si>
  <si>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</si>
  <si>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</si>
  <si>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</si>
  <si>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</si>
  <si>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</si>
  <si>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</si>
  <si>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</si>
  <si>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</si>
  <si>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</si>
  <si>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</si>
  <si>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</si>
  <si>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</si>
  <si>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</si>
  <si>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</si>
  <si>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</si>
  <si>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</si>
  <si>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</si>
  <si>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</si>
  <si>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</si>
  <si>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</si>
  <si>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</si>
  <si>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</si>
  <si>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</si>
  <si>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</si>
  <si>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</si>
  <si>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</si>
  <si>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</si>
  <si>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</si>
  <si>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</si>
  <si>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</si>
  <si>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</si>
  <si>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</si>
  <si>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</si>
  <si>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</si>
  <si>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</si>
  <si>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</si>
  <si>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</si>
  <si>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</si>
  <si>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</si>
  <si>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</si>
  <si>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</si>
  <si>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</si>
  <si>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</si>
  <si>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</si>
  <si>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</si>
  <si>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</si>
  <si>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</si>
  <si>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</si>
  <si>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</si>
  <si>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</si>
  <si>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</si>
  <si>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</si>
  <si>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</si>
  <si>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</si>
  <si>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</si>
  <si>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</si>
  <si>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</si>
  <si>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</si>
  <si>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</si>
  <si>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</si>
  <si>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</si>
  <si>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</si>
  <si>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</si>
  <si>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</si>
  <si>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</si>
  <si>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</si>
  <si>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</si>
  <si>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</si>
  <si>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</si>
  <si>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</si>
  <si>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</si>
  <si>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</si>
  <si>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</si>
  <si>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</si>
  <si>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</si>
  <si>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</si>
  <si>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</si>
  <si>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</si>
  <si>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</si>
  <si>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</si>
  <si>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</si>
  <si>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</si>
  <si>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</si>
  <si>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</si>
  <si>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</si>
  <si>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</si>
  <si>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</si>
  <si>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</si>
  <si>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</si>
  <si>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</si>
  <si>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</si>
  <si>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</si>
  <si>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</si>
  <si>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</si>
  <si>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</si>
  <si>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</si>
  <si>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</si>
  <si>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</si>
  <si>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</si>
  <si>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</si>
  <si>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</si>
  <si>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</si>
  <si>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</si>
  <si>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</si>
  <si>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</si>
  <si>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</si>
  <si>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</si>
  <si>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</si>
  <si>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</si>
  <si>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</si>
  <si>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</si>
  <si>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</si>
  <si>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</si>
  <si>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</si>
  <si>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</si>
  <si>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</si>
  <si>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</si>
  <si>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</si>
  <si>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</si>
  <si>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</si>
  <si>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</si>
  <si>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</si>
  <si>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</si>
  <si>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</si>
  <si>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</si>
  <si>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</si>
  <si>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</si>
  <si>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</si>
  <si>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</si>
  <si>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</si>
  <si>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</si>
  <si>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</si>
  <si>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</si>
  <si>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</si>
  <si>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</si>
  <si>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</si>
  <si>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</si>
  <si>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</si>
  <si>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</si>
  <si>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</si>
  <si>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</si>
  <si>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</si>
  <si>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</si>
  <si>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</si>
  <si>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</si>
  <si>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</si>
  <si>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</si>
  <si>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</si>
  <si>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</si>
  <si>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</si>
  <si>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</si>
  <si>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</si>
  <si>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</si>
  <si>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</si>
  <si>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</si>
  <si>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</si>
  <si>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</si>
  <si>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</si>
  <si>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</si>
  <si>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</si>
  <si>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</si>
  <si>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</si>
  <si>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</si>
  <si>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</si>
  <si>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</si>
  <si>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</si>
  <si>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</si>
  <si>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</si>
  <si>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</si>
  <si>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</si>
  <si>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</si>
  <si>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</si>
  <si>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</si>
  <si>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</si>
  <si>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</si>
  <si>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</si>
  <si>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</si>
  <si>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</si>
  <si>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</si>
  <si>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</si>
  <si>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</si>
  <si>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</si>
  <si>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</si>
  <si>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</si>
  <si>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</si>
  <si>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</si>
  <si>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</si>
  <si>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</si>
  <si>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</si>
  <si>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</si>
  <si>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</si>
  <si>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</si>
  <si>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</si>
  <si>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</si>
  <si>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</si>
  <si>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</si>
  <si>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</si>
  <si>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</si>
  <si>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</si>
  <si>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</si>
  <si>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</si>
  <si>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</si>
  <si>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</si>
  <si>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</si>
  <si>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</si>
  <si>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</si>
  <si>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</si>
  <si>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</si>
  <si>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</si>
  <si>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</si>
  <si>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</si>
  <si>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</si>
  <si>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</si>
  <si>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</si>
  <si>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</si>
  <si>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</si>
  <si>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</si>
  <si>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</si>
  <si>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</si>
  <si>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</si>
  <si>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</si>
  <si>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</si>
  <si>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</si>
  <si>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</si>
  <si>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</si>
  <si>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</si>
  <si>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</si>
  <si>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</si>
  <si>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</si>
  <si>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</si>
  <si>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</si>
  <si>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</si>
  <si>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</si>
  <si>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</si>
  <si>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</si>
  <si>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</si>
  <si>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</si>
  <si>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</si>
  <si>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</si>
  <si>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</si>
  <si>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</si>
  <si>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</si>
  <si>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</si>
  <si>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</si>
  <si>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</si>
  <si>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</si>
  <si>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</si>
  <si>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</si>
  <si>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</si>
  <si>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</si>
  <si>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</si>
  <si>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</si>
  <si>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</si>
  <si>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</si>
  <si>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</si>
  <si>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</si>
  <si>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</si>
  <si>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</si>
  <si>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</si>
  <si>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</si>
  <si>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</si>
  <si>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</si>
  <si>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</si>
  <si>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</si>
  <si>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</si>
  <si>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</si>
  <si>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</si>
  <si>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</si>
  <si>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</si>
  <si>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</si>
  <si>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</si>
  <si>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</si>
  <si>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</si>
  <si>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</si>
  <si>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</si>
  <si>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</si>
  <si>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</si>
  <si>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</si>
  <si>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</si>
  <si>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</si>
  <si>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</si>
  <si>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</si>
  <si>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</si>
  <si>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</si>
  <si>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</si>
  <si>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</si>
  <si>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</si>
  <si>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</si>
  <si>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</si>
  <si>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</si>
  <si>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</si>
  <si>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</si>
  <si>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</si>
  <si>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</si>
  <si>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</si>
  <si>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</si>
  <si>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</si>
  <si>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</si>
  <si>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</si>
  <si>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</si>
  <si>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</si>
  <si>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</si>
  <si>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</si>
  <si>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</si>
  <si>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</si>
  <si>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</si>
  <si>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</si>
  <si>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</si>
  <si>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</si>
  <si>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</si>
  <si>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</si>
  <si>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</si>
  <si>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</si>
  <si>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</si>
  <si>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</si>
  <si>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</si>
  <si>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</si>
  <si>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</si>
  <si>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</si>
  <si>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</si>
  <si>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</si>
  <si>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</si>
  <si>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</si>
  <si>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</si>
  <si>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</si>
  <si>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</si>
  <si>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</si>
  <si>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</si>
  <si>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</si>
  <si>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</si>
  <si>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</si>
  <si>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</si>
  <si>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</si>
  <si>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</si>
  <si>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</si>
  <si>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</si>
  <si>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</si>
  <si>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</si>
  <si>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</si>
  <si>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</si>
  <si>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</si>
  <si>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</si>
  <si>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</si>
  <si>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</si>
  <si>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</si>
  <si>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</si>
  <si>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</si>
  <si>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</si>
  <si>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</si>
  <si>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</si>
  <si>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</si>
  <si>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</si>
  <si>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</si>
  <si>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</si>
  <si>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</si>
  <si>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</si>
  <si>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</si>
  <si>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</si>
  <si>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</si>
  <si>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</si>
  <si>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</si>
  <si>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</si>
  <si>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</si>
  <si>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</si>
  <si>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</si>
  <si>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</si>
  <si>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</si>
  <si>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</si>
  <si>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</si>
  <si>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</si>
  <si>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</si>
  <si>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</si>
  <si>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</si>
  <si>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</si>
  <si>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</si>
  <si>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</si>
  <si>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</si>
  <si>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</si>
  <si>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</si>
  <si>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</si>
  <si>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</si>
  <si>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</si>
  <si>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</si>
  <si>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</si>
  <si>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</si>
  <si>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</si>
  <si>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</si>
  <si>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</si>
  <si>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</si>
  <si>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</si>
  <si>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</si>
  <si>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</si>
  <si>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</si>
  <si>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</si>
  <si>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</si>
  <si>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</si>
  <si>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</si>
  <si>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</si>
  <si>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</si>
  <si>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</si>
  <si>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</si>
  <si>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</si>
  <si>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</si>
  <si>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</si>
  <si>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</si>
  <si>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</si>
  <si>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</si>
  <si>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</si>
  <si>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</si>
  <si>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</si>
  <si>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</si>
  <si>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</si>
  <si>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</si>
  <si>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</si>
  <si>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</si>
  <si>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</si>
  <si>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</si>
  <si>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</si>
  <si>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</si>
  <si>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</si>
  <si>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</si>
  <si>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</si>
  <si>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</si>
  <si>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</si>
  <si>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</si>
  <si>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</si>
  <si>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</si>
  <si>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</si>
  <si>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</si>
  <si>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</si>
  <si>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</si>
  <si>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</si>
  <si>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</si>
  <si>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</si>
  <si>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</si>
  <si>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</si>
  <si>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</si>
  <si>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</si>
  <si>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</si>
  <si>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</si>
  <si>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</si>
  <si>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</si>
  <si>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</si>
  <si>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</si>
  <si>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</si>
  <si>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</si>
  <si>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</si>
  <si>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</si>
  <si>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</si>
  <si>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</si>
  <si>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</si>
  <si>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</si>
  <si>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</si>
  <si>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</si>
  <si>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</si>
  <si>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</si>
  <si>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</si>
  <si>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</si>
  <si>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</si>
  <si>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</si>
  <si>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</si>
  <si>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</si>
  <si>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</si>
  <si>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</si>
  <si>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</si>
  <si>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</si>
  <si>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</si>
  <si>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</si>
  <si>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</si>
  <si>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</si>
  <si>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</si>
  <si>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</si>
  <si>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</si>
  <si>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</si>
  <si>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</si>
  <si>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</si>
  <si>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</si>
  <si>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</si>
  <si>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</si>
  <si>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</si>
  <si>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</si>
  <si>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</si>
  <si>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</si>
  <si>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</si>
  <si>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</si>
  <si>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</si>
  <si>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</si>
  <si>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</si>
  <si>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</si>
  <si>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</si>
  <si>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</si>
  <si>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</si>
  <si>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</si>
  <si>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</si>
  <si>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</si>
  <si>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</si>
  <si>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</si>
  <si>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</si>
  <si>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</si>
  <si>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</si>
  <si>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</si>
  <si>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</si>
  <si>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</si>
  <si>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</si>
  <si>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</si>
  <si>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</si>
  <si>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</si>
  <si>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</si>
  <si>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</si>
  <si>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</si>
  <si>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</si>
  <si>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</si>
  <si>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</si>
  <si>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</si>
  <si>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</si>
  <si>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</si>
  <si>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</si>
  <si>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</si>
  <si>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</si>
  <si>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</si>
  <si>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</si>
  <si>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</si>
  <si>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</si>
  <si>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</si>
  <si>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</si>
  <si>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</si>
  <si>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</si>
  <si>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</si>
  <si>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</si>
  <si>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</si>
  <si>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</si>
  <si>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</si>
  <si>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</si>
  <si>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</si>
  <si>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</si>
  <si>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</si>
  <si>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</si>
  <si>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</si>
  <si>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</si>
  <si>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</si>
  <si>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</si>
  <si>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</si>
  <si>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</si>
  <si>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</si>
  <si>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</si>
  <si>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</si>
  <si>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</si>
  <si>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</si>
  <si>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</si>
  <si>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</si>
  <si>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</si>
  <si>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</si>
  <si>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</si>
  <si>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</si>
  <si>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</si>
  <si>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</si>
  <si>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</si>
  <si>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</si>
  <si>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</si>
  <si>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</si>
  <si>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</si>
  <si>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</si>
  <si>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</si>
  <si>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</si>
  <si>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</si>
  <si>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</si>
  <si>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</si>
  <si>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</si>
  <si>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</si>
  <si>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</si>
  <si>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</si>
  <si>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</si>
  <si>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</si>
  <si>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</si>
  <si>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</si>
  <si>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</si>
  <si>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</si>
  <si>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</si>
  <si>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</si>
  <si>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</si>
  <si>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</si>
  <si>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</si>
  <si>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</si>
  <si>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</si>
  <si>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</si>
  <si>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</si>
  <si>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</si>
  <si>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</si>
  <si>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</si>
  <si>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</si>
  <si>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</si>
  <si>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</si>
  <si>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</si>
  <si>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</si>
  <si>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</si>
  <si>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</si>
  <si>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</si>
  <si>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</si>
  <si>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</si>
  <si>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</si>
  <si>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</si>
  <si>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</si>
  <si>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</si>
  <si>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</si>
  <si>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</si>
  <si>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</si>
  <si>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</si>
  <si>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</si>
  <si>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</si>
  <si>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</si>
  <si>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</si>
  <si>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</si>
  <si>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</si>
  <si>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</si>
  <si>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</si>
  <si>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</si>
  <si>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</si>
  <si>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</si>
  <si>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</si>
  <si>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</si>
  <si>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</si>
  <si>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</si>
  <si>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</si>
  <si>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</si>
  <si>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</si>
  <si>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</si>
  <si>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</si>
  <si>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</si>
  <si>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</si>
  <si>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</si>
  <si>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</si>
  <si>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</si>
  <si>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</si>
  <si>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</si>
  <si>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</si>
  <si>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</si>
  <si>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</si>
  <si>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</si>
  <si>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</si>
  <si>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</si>
  <si>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</si>
  <si>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</si>
  <si>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</si>
  <si>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</si>
  <si>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</si>
  <si>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</si>
  <si>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</si>
  <si>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</si>
  <si>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</si>
  <si>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</si>
  <si>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</si>
  <si>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</si>
  <si>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</si>
  <si>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</si>
  <si>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</si>
  <si>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</si>
  <si>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</si>
  <si>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</si>
  <si>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</si>
  <si>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</si>
  <si>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</si>
  <si>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</si>
  <si>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</si>
  <si>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</si>
  <si>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</si>
  <si>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</si>
  <si>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</si>
  <si>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</si>
  <si>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</si>
  <si>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</si>
  <si>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</si>
  <si>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</si>
  <si>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</si>
  <si>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</si>
  <si>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</si>
  <si>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</si>
  <si>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</si>
  <si>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</si>
  <si>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</si>
  <si>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</si>
  <si>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</si>
  <si>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</si>
  <si>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</si>
  <si>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</si>
  <si>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</si>
  <si>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</si>
  <si>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</si>
  <si>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</si>
  <si>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</si>
  <si>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</si>
  <si>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</si>
  <si>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</si>
  <si>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</si>
  <si>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</si>
  <si>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</si>
  <si>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</si>
  <si>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</si>
  <si>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</si>
  <si>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</si>
  <si>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</si>
  <si>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</si>
  <si>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</si>
  <si>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</si>
  <si>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</si>
  <si>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</si>
  <si>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</si>
  <si>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</si>
  <si>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</si>
  <si>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</si>
  <si>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</si>
  <si>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</si>
  <si>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</si>
  <si>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</si>
  <si>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</si>
  <si>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</si>
  <si>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</si>
  <si>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</si>
  <si>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</si>
  <si>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</si>
  <si>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</si>
  <si>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</si>
  <si>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</si>
  <si>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</si>
  <si>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</si>
  <si>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</si>
  <si>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</si>
  <si>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</si>
  <si>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</si>
  <si>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</si>
  <si>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</si>
  <si>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</si>
  <si>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</si>
  <si>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</si>
  <si>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</si>
  <si>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</si>
  <si>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</si>
  <si>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</si>
  <si>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</si>
  <si>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</si>
  <si>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</si>
  <si>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</si>
  <si>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</si>
  <si>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</si>
  <si>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</si>
  <si>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</si>
  <si>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</si>
  <si>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</si>
  <si>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</si>
  <si>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</si>
  <si>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</si>
  <si>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</si>
  <si>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</si>
  <si>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</si>
  <si>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</si>
  <si>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</si>
  <si>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</si>
  <si>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</si>
  <si>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</si>
  <si>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</si>
  <si>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</si>
  <si>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</si>
  <si>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</si>
  <si>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</si>
  <si>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</si>
  <si>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</si>
  <si>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</si>
  <si>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</si>
  <si>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</si>
  <si>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</si>
  <si>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</si>
  <si>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</si>
  <si>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</si>
  <si>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</si>
  <si>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</si>
  <si>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</si>
  <si>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</si>
  <si>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</si>
  <si>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</si>
  <si>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</si>
  <si>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</si>
  <si>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</si>
  <si>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</si>
  <si>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</si>
  <si>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</si>
  <si>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</si>
  <si>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</si>
  <si>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</si>
  <si>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</si>
  <si>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</si>
  <si>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</si>
  <si>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</si>
  <si>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</si>
  <si>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</si>
  <si>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</si>
  <si>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</si>
  <si>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</si>
  <si>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</si>
  <si>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</si>
  <si>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</si>
  <si>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</si>
  <si>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</si>
  <si>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</si>
  <si>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</si>
  <si>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</si>
  <si>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</si>
  <si>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</si>
  <si>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</si>
  <si>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</si>
  <si>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</si>
  <si>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</si>
  <si>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</si>
  <si>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</si>
  <si>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</si>
  <si>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</si>
  <si>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</si>
  <si>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</si>
  <si>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</si>
  <si>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</si>
  <si>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</si>
  <si>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</si>
  <si>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</si>
  <si>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</si>
  <si>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</si>
  <si>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</si>
  <si>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</si>
  <si>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</si>
  <si>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</si>
  <si>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</si>
  <si>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</si>
  <si>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</si>
  <si>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</si>
  <si>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</si>
  <si>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</si>
  <si>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</si>
  <si>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</si>
  <si>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</si>
  <si>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</si>
  <si>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</si>
  <si>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</si>
  <si>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</si>
  <si>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</si>
  <si>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</si>
  <si>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</si>
  <si>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</si>
  <si>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</si>
  <si>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</si>
  <si>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</si>
  <si>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</si>
  <si>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</si>
  <si>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</si>
  <si>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</si>
  <si>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</si>
  <si>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</si>
  <si>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</si>
  <si>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</si>
  <si>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</si>
  <si>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</si>
  <si>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</si>
  <si>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</si>
  <si>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</si>
  <si>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</si>
  <si>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</si>
  <si>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</si>
  <si>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</si>
  <si>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</si>
  <si>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</si>
  <si>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</si>
  <si>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</si>
  <si>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</si>
  <si>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</si>
  <si>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</si>
  <si>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</si>
  <si>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</si>
  <si>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</si>
  <si>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</si>
  <si>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</si>
  <si>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</si>
  <si>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</si>
  <si>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</si>
  <si>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</si>
  <si>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</si>
  <si>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</si>
  <si>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</si>
  <si>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</si>
  <si>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</si>
  <si>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</si>
  <si>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</si>
  <si>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</si>
  <si>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</si>
  <si>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</si>
  <si>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</si>
  <si>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</si>
  <si>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</si>
  <si>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</si>
  <si>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</si>
  <si>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</si>
  <si>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</si>
  <si>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</si>
  <si>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</si>
  <si>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</si>
  <si>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</si>
  <si>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</si>
  <si>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</si>
  <si>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</si>
  <si>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</si>
  <si>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</si>
  <si>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</si>
  <si>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</si>
  <si>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</si>
  <si>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</si>
  <si>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</si>
  <si>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</si>
  <si>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</si>
  <si>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</si>
  <si>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</si>
  <si>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</si>
  <si>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</si>
  <si>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</si>
  <si>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</si>
  <si>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</si>
  <si>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</si>
  <si>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</si>
  <si>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</si>
  <si>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</si>
  <si>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</si>
  <si>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</si>
  <si>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</si>
  <si>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</si>
  <si>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</si>
  <si>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</si>
  <si>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</si>
  <si>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</si>
  <si>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</si>
  <si>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</si>
  <si>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</si>
  <si>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</si>
  <si>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</si>
  <si>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</si>
  <si>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</si>
  <si>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</si>
  <si>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</si>
  <si>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</si>
  <si>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</si>
  <si>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</si>
  <si>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</si>
  <si>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</si>
  <si>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</si>
  <si>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</si>
  <si>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</si>
  <si>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</si>
  <si>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</si>
  <si>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</si>
  <si>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</si>
  <si>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</si>
  <si>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</si>
  <si>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</si>
  <si>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</si>
  <si>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</si>
  <si>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</si>
  <si>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</si>
  <si>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</si>
  <si>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</si>
  <si>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</si>
  <si>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</si>
  <si>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</si>
  <si>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</si>
  <si>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</si>
  <si>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</si>
  <si>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</si>
  <si>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</si>
  <si>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</si>
  <si>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</si>
  <si>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</si>
  <si>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</si>
  <si>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</si>
  <si>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</si>
  <si>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</si>
  <si>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</si>
  <si>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</si>
  <si>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</si>
  <si>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</si>
  <si>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</si>
  <si>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</si>
  <si>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</si>
  <si>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</si>
  <si>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</si>
  <si>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</si>
  <si>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</si>
  <si>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</si>
  <si>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</si>
  <si>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</si>
  <si>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</si>
  <si>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</si>
  <si>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</si>
  <si>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</si>
  <si>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</si>
  <si>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</si>
  <si>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</si>
  <si>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</si>
  <si>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</si>
  <si>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</si>
  <si>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</si>
  <si>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</si>
  <si>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</si>
  <si>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</si>
  <si>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</si>
  <si>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</si>
  <si>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</si>
  <si>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</si>
  <si>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</si>
  <si>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</si>
  <si>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</si>
  <si>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</si>
  <si>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</si>
  <si>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</si>
  <si>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</si>
  <si>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</si>
  <si>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</si>
  <si>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</si>
  <si>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</si>
  <si>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</si>
  <si>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</si>
  <si>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</si>
  <si>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</si>
  <si>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</si>
  <si>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</si>
  <si>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</si>
  <si>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</si>
  <si>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</si>
  <si>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</si>
  <si>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</si>
  <si>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</si>
  <si>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</si>
  <si>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</si>
  <si>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</si>
  <si>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</si>
  <si>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</si>
  <si>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</si>
  <si>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</si>
  <si>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</si>
  <si>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</si>
  <si>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</si>
  <si>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</si>
  <si>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</si>
  <si>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</si>
  <si>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</si>
  <si>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</si>
  <si>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</si>
  <si>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</si>
  <si>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</si>
  <si>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</si>
  <si>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</si>
  <si>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</si>
  <si>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</si>
  <si>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</si>
  <si>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</si>
  <si>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</si>
  <si>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</si>
  <si>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</si>
  <si>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</si>
  <si>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</si>
  <si>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</si>
  <si>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</si>
  <si>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</si>
  <si>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</si>
  <si>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</si>
  <si>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</si>
  <si>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</si>
  <si>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</si>
  <si>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</si>
  <si>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</si>
  <si>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</si>
  <si>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</si>
  <si>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</si>
  <si>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</si>
  <si>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</si>
  <si>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</si>
  <si>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</si>
  <si>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</si>
  <si>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</si>
  <si>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</si>
  <si>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</si>
  <si>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</si>
  <si>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</si>
  <si>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</si>
  <si>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</si>
  <si>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</si>
  <si>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</si>
  <si>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</si>
  <si>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</si>
  <si>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</si>
  <si>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</si>
  <si>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</si>
  <si>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</si>
  <si>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</si>
  <si>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</si>
  <si>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</si>
  <si>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</si>
  <si>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</si>
  <si>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</si>
  <si>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</si>
  <si>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</si>
  <si>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</si>
  <si>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</si>
  <si>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</si>
  <si>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</si>
  <si>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</si>
  <si>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</si>
  <si>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</si>
  <si>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</si>
  <si>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</si>
  <si>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</si>
  <si>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</si>
  <si>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</si>
  <si>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</si>
  <si>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</si>
  <si>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</si>
  <si>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</si>
  <si>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</si>
  <si>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</si>
  <si>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</si>
  <si>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</si>
  <si>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</si>
  <si>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</si>
  <si>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</si>
  <si>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</si>
  <si>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</si>
  <si>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</si>
  <si>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</si>
  <si>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</si>
  <si>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</si>
  <si>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</si>
  <si>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</si>
  <si>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</si>
  <si>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</si>
  <si>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</si>
  <si>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</si>
  <si>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</si>
  <si>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</si>
  <si>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</si>
  <si>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</si>
  <si>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</si>
  <si>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</si>
  <si>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</si>
  <si>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</si>
  <si>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</si>
  <si>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</si>
  <si>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</si>
  <si>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</si>
  <si>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</si>
  <si>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</si>
  <si>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</si>
  <si>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</si>
  <si>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</si>
  <si>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</si>
  <si>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</si>
  <si>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</si>
  <si>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</si>
  <si>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</si>
  <si>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</si>
  <si>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</si>
  <si>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</si>
  <si>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</si>
  <si>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</si>
  <si>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</si>
  <si>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</si>
  <si>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</si>
  <si>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</si>
  <si>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</si>
  <si>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</si>
  <si>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</si>
  <si>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</si>
  <si>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</si>
  <si>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</si>
  <si>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</si>
  <si>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</si>
  <si>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</si>
  <si>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</si>
  <si>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</si>
  <si>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</si>
  <si>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</si>
  <si>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</si>
  <si>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</si>
  <si>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</si>
  <si>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</si>
  <si>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</si>
  <si>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</si>
  <si>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</si>
  <si>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</si>
  <si>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</si>
  <si>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</si>
  <si>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</si>
  <si>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</si>
  <si>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</si>
  <si>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</si>
  <si>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</si>
  <si>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</si>
  <si>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</si>
  <si>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</si>
  <si>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</si>
  <si>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</si>
  <si>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</si>
  <si>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</si>
  <si>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</si>
  <si>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</si>
  <si>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</si>
  <si>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</si>
  <si>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</si>
  <si>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</si>
  <si>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</si>
  <si>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</si>
  <si>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</si>
  <si>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</si>
  <si>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</si>
  <si>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</si>
  <si>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</si>
  <si>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</si>
  <si>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</si>
  <si>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</si>
  <si>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</si>
  <si>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</si>
  <si>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</si>
  <si>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</si>
  <si>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</si>
  <si>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</si>
  <si>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</si>
  <si>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</si>
  <si>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</si>
  <si>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</si>
  <si>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</si>
  <si>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</si>
  <si>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</si>
  <si>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</si>
  <si>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</si>
  <si>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</si>
  <si>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</si>
  <si>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</si>
  <si>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</si>
  <si>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</si>
  <si>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</si>
  <si>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</si>
  <si>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</si>
  <si>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</si>
  <si>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</si>
  <si>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</si>
  <si>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</si>
  <si>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</si>
  <si>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</si>
  <si>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</si>
  <si>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</si>
  <si>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</si>
  <si>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</si>
  <si>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</si>
  <si>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</si>
  <si>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</si>
  <si>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</si>
  <si>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</si>
  <si>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</si>
  <si>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</si>
  <si>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</si>
  <si>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</si>
  <si>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</si>
  <si>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</si>
  <si>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</si>
  <si>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</si>
  <si>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</si>
  <si>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</si>
  <si>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</si>
  <si>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</si>
  <si>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</si>
  <si>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</si>
  <si>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</si>
  <si>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</si>
  <si>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</si>
  <si>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</si>
  <si>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</si>
  <si>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</si>
  <si>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</si>
  <si>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</si>
  <si>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</si>
  <si>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</si>
  <si>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</si>
  <si>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</si>
  <si>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</si>
  <si>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</si>
  <si>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</si>
  <si>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</si>
  <si>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</si>
  <si>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</si>
  <si>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</si>
  <si>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</si>
  <si>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</si>
  <si>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</si>
  <si>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</si>
  <si>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</si>
  <si>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</si>
  <si>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</si>
  <si>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</si>
  <si>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</si>
  <si>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</si>
  <si>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</si>
  <si>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</si>
  <si>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</si>
  <si>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</si>
  <si>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</si>
  <si>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</si>
  <si>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</si>
  <si>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</si>
  <si>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</si>
  <si>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</si>
  <si>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</si>
  <si>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</si>
  <si>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</si>
  <si>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</si>
  <si>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</si>
  <si>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</si>
  <si>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</si>
  <si>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</si>
  <si>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</si>
  <si>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</si>
  <si>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</si>
  <si>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</si>
  <si>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</si>
  <si>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</si>
  <si>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</si>
  <si>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</si>
  <si>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</si>
  <si>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</si>
  <si>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</si>
  <si>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</si>
  <si>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</si>
  <si>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</si>
  <si>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</si>
  <si>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</si>
  <si>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</si>
  <si>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</si>
  <si>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</si>
  <si>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</si>
  <si>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</si>
  <si>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</si>
  <si>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</si>
  <si>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</si>
  <si>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</si>
  <si>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</si>
  <si>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</si>
  <si>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</si>
  <si>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</si>
  <si>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</si>
  <si>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</si>
  <si>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</si>
  <si>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</si>
  <si>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</si>
  <si>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</si>
  <si>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</si>
  <si>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</si>
  <si>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</si>
  <si>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</si>
  <si>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</si>
  <si>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</si>
  <si>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</si>
  <si>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</si>
  <si>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</si>
  <si>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</si>
  <si>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</si>
  <si>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</si>
  <si>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</si>
  <si>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</si>
  <si>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</si>
  <si>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</si>
  <si>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</si>
  <si>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</si>
  <si>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</si>
  <si>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</si>
  <si>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</si>
  <si>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</si>
  <si>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</si>
  <si>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</si>
  <si>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</si>
  <si>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</si>
  <si>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</si>
  <si>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</si>
  <si>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</si>
  <si>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</si>
  <si>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</si>
  <si>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</si>
  <si>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</si>
  <si>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</si>
  <si>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</si>
  <si>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</si>
  <si>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</si>
  <si>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</si>
  <si>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</si>
  <si>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</si>
  <si>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</si>
  <si>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</si>
  <si>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</si>
  <si>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</si>
  <si>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</si>
  <si>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</si>
  <si>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</si>
  <si>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</si>
  <si>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</si>
  <si>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</si>
  <si>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</si>
  <si>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</si>
  <si>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</si>
  <si>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</si>
  <si>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</si>
  <si>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</si>
  <si>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</si>
  <si>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</si>
  <si>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</si>
  <si>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</si>
  <si>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</si>
  <si>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</si>
  <si>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</si>
  <si>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</si>
  <si>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</si>
  <si>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</si>
  <si>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</si>
  <si>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</si>
  <si>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</si>
  <si>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</si>
  <si>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</si>
  <si>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</si>
  <si>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</si>
  <si>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</si>
  <si>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</si>
  <si>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</si>
  <si>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</si>
  <si>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</si>
  <si>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</si>
  <si>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</si>
  <si>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</si>
  <si>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</si>
  <si>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</si>
  <si>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</si>
  <si>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</si>
  <si>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</si>
  <si>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</si>
  <si>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</si>
  <si>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</si>
  <si>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</si>
  <si>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</si>
  <si>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</si>
  <si>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</si>
  <si>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</si>
  <si>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</si>
  <si>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</si>
  <si>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</si>
  <si>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</si>
  <si>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</si>
  <si>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</si>
  <si>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</si>
  <si>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</si>
  <si>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</si>
  <si>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</si>
  <si>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</si>
  <si>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</si>
  <si>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</si>
  <si>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</si>
  <si>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</si>
  <si>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</si>
  <si>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</si>
  <si>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</si>
  <si>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</si>
  <si>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</si>
  <si>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</si>
  <si>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</si>
  <si>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</si>
  <si>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</si>
  <si>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</si>
  <si>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</si>
  <si>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</si>
  <si>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</si>
  <si>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</si>
  <si>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</si>
  <si>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</si>
  <si>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</si>
  <si>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</si>
  <si>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</si>
  <si>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</si>
  <si>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</si>
  <si>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</si>
  <si>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</si>
  <si>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</si>
  <si>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</si>
  <si>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</si>
  <si>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</si>
  <si>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</si>
  <si>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</si>
  <si>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</si>
  <si>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</si>
  <si>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</si>
  <si>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</si>
  <si>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</si>
  <si>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</si>
  <si>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</si>
  <si>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</si>
  <si>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</si>
  <si>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</si>
  <si>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</si>
  <si>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</si>
  <si>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</si>
  <si>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</si>
  <si>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</si>
  <si>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</si>
  <si>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</si>
  <si>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</si>
  <si>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</si>
  <si>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</si>
  <si>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</si>
  <si>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</si>
  <si>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</si>
  <si>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</si>
  <si>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</si>
  <si>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</si>
  <si>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</si>
  <si>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</si>
  <si>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</si>
  <si>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</si>
  <si>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</si>
  <si>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</si>
  <si>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</si>
  <si>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</si>
  <si>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</si>
  <si>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</si>
  <si>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</si>
  <si>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</si>
  <si>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</si>
  <si>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</si>
  <si>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</si>
  <si>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</si>
  <si>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</si>
  <si>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</si>
  <si>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</si>
  <si>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</si>
  <si>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</si>
  <si>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</si>
  <si>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</si>
  <si>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</si>
  <si>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</si>
  <si>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</si>
  <si>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</si>
  <si>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</si>
  <si>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</si>
  <si>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</si>
  <si>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</si>
  <si>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</si>
  <si>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</si>
  <si>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</si>
  <si>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</si>
  <si>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</si>
  <si>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</si>
  <si>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</si>
  <si>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</si>
  <si>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</si>
  <si>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</si>
  <si>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</si>
  <si>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</si>
  <si>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</si>
  <si>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</si>
  <si>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</si>
  <si>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</si>
  <si>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</si>
  <si>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</si>
  <si>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</si>
  <si>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</si>
  <si>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</si>
  <si>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</si>
  <si>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</si>
  <si>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</si>
  <si>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</si>
  <si>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</si>
  <si>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</si>
  <si>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</si>
  <si>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</si>
  <si>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</si>
  <si>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</si>
  <si>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</si>
  <si>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</si>
  <si>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</si>
  <si>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</si>
  <si>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</si>
  <si>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</si>
  <si>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</si>
  <si>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</si>
  <si>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</si>
  <si>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</si>
  <si>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</si>
  <si>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</si>
  <si>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</si>
  <si>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</si>
  <si>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</si>
  <si>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</si>
  <si>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</si>
  <si>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</si>
  <si>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</si>
  <si>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</si>
  <si>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</si>
  <si>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</si>
  <si>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</si>
  <si>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</si>
  <si>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</si>
  <si>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</si>
  <si>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</si>
  <si>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</si>
  <si>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</si>
  <si>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</si>
  <si>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</si>
  <si>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</si>
  <si>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</si>
  <si>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</si>
  <si>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</si>
  <si>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</si>
  <si>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</si>
  <si>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</si>
  <si>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</si>
  <si>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</si>
  <si>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</si>
  <si>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</si>
  <si>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</si>
  <si>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</si>
  <si>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</si>
  <si>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</si>
  <si>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</si>
  <si>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</si>
  <si>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</si>
  <si>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</si>
  <si>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</si>
  <si>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</si>
  <si>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</si>
  <si>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</si>
  <si>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</si>
  <si>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</si>
  <si>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</si>
  <si>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</si>
  <si>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</si>
  <si>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</si>
  <si>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</si>
  <si>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</si>
  <si>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</si>
  <si>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</si>
  <si>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</si>
  <si>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</si>
  <si>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</si>
  <si>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</si>
  <si>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</si>
  <si>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</si>
  <si>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</si>
  <si>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</si>
  <si>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</si>
  <si>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</si>
  <si>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</si>
  <si>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</si>
  <si>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</si>
  <si>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</si>
  <si>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</si>
  <si>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</si>
  <si>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</si>
  <si>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</si>
  <si>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</si>
  <si>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</si>
  <si>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</si>
  <si>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</si>
  <si>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</si>
  <si>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</si>
  <si>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</si>
  <si>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</si>
  <si>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</si>
  <si>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</si>
  <si>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</si>
  <si>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</si>
  <si>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</si>
  <si>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</si>
  <si>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</si>
  <si>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</si>
  <si>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</si>
  <si>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</si>
  <si>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</si>
  <si>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</si>
  <si>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</si>
  <si>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</si>
  <si>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</si>
  <si>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</si>
  <si>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</si>
  <si>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</si>
  <si>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</si>
  <si>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</si>
  <si>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</si>
  <si>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</si>
  <si>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</si>
  <si>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</si>
  <si>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</si>
  <si>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</si>
  <si>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</si>
  <si>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</si>
  <si>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</si>
  <si>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</si>
  <si>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</si>
  <si>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</si>
  <si>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</si>
  <si>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</si>
  <si>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</si>
  <si>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</si>
  <si>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</si>
  <si>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</si>
  <si>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</si>
  <si>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</si>
  <si>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</si>
  <si>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</si>
  <si>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</si>
  <si>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</si>
  <si>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</si>
  <si>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</si>
  <si>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</si>
  <si>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</si>
  <si>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</si>
  <si>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</si>
  <si>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</si>
  <si>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</si>
  <si>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</si>
  <si>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</si>
  <si>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</si>
  <si>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</si>
  <si>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</si>
  <si>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</si>
  <si>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</si>
  <si>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</si>
  <si>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</si>
  <si>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</si>
  <si>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</si>
  <si>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</si>
  <si>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</si>
  <si>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</si>
  <si>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</si>
  <si>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</si>
  <si>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</si>
  <si>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</si>
  <si>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</si>
  <si>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</si>
  <si>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</si>
  <si>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</si>
  <si>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</si>
  <si>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</si>
  <si>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</si>
  <si>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</si>
  <si>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</si>
  <si>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</si>
  <si>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</si>
  <si>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</si>
  <si>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</si>
  <si>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</si>
  <si>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</si>
  <si>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</si>
  <si>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</si>
  <si>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</si>
  <si>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</si>
  <si>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</si>
  <si>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</si>
  <si>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</si>
  <si>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</si>
  <si>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</si>
  <si>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</si>
  <si>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</si>
  <si>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</si>
  <si>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</si>
  <si>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</si>
  <si>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</si>
  <si>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</si>
  <si>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</si>
  <si>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</si>
  <si>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</si>
  <si>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</si>
  <si>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</si>
  <si>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</si>
  <si>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</si>
  <si>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</si>
  <si>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</si>
  <si>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</si>
  <si>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</si>
  <si>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</si>
  <si>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</si>
  <si>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</si>
  <si>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</si>
  <si>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</si>
  <si>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</si>
  <si>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</si>
  <si>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</si>
  <si>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</si>
  <si>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</si>
  <si>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</si>
  <si>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</si>
  <si>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</si>
  <si>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</si>
  <si>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</si>
  <si>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</si>
  <si>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</si>
  <si>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</si>
  <si>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</si>
  <si>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</si>
  <si>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</si>
  <si>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</si>
  <si>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</si>
  <si>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</si>
  <si>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</si>
  <si>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</si>
  <si>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</si>
  <si>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</si>
  <si>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</si>
  <si>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</si>
  <si>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</si>
  <si>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</si>
  <si>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</si>
  <si>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</si>
  <si>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</si>
  <si>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</si>
  <si>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</si>
  <si>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</si>
  <si>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</si>
  <si>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</si>
  <si>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</si>
  <si>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</si>
  <si>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</si>
  <si>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</si>
  <si>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</si>
  <si>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</si>
  <si>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</si>
  <si>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</si>
  <si>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</si>
  <si>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</si>
  <si>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</si>
  <si>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</si>
  <si>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</si>
  <si>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</si>
  <si>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</si>
  <si>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</si>
  <si>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</si>
  <si>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</si>
  <si>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</si>
  <si>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</si>
  <si>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</si>
  <si>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</si>
  <si>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</si>
  <si>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</si>
  <si>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</si>
  <si>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</si>
  <si>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</si>
  <si>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</si>
  <si>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</si>
  <si>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</si>
  <si>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</si>
  <si>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</si>
  <si>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</si>
  <si>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</si>
  <si>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</si>
  <si>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</si>
  <si>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</si>
  <si>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</si>
  <si>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</si>
  <si>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</si>
  <si>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</si>
  <si>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</si>
  <si>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</si>
  <si>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</si>
  <si>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</si>
  <si>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</si>
  <si>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</si>
  <si>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</si>
  <si>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</si>
  <si>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</si>
  <si>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</si>
  <si>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</si>
  <si>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</si>
  <si>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</si>
  <si>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</si>
  <si>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</si>
  <si>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</si>
  <si>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</si>
  <si>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</si>
  <si>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</si>
  <si>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</si>
  <si>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</si>
  <si>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</si>
  <si>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</si>
  <si>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</si>
  <si>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</si>
  <si>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</si>
  <si>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</si>
  <si>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</si>
  <si>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</si>
  <si>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</si>
  <si>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</si>
  <si>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</si>
  <si>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</si>
  <si>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</si>
  <si>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</si>
  <si>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</si>
  <si>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</si>
  <si>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</si>
  <si>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</si>
  <si>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</si>
  <si>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</si>
  <si>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</si>
  <si>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</si>
  <si>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</si>
  <si>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</si>
  <si>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</si>
  <si>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</si>
  <si>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</si>
  <si>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</si>
  <si>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</si>
  <si>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</si>
  <si>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</si>
  <si>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</si>
  <si>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</si>
  <si>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</si>
  <si>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</si>
  <si>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</si>
  <si>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</si>
  <si>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</si>
  <si>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</si>
  <si>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</si>
  <si>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</si>
  <si>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</si>
  <si>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</si>
  <si>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</si>
  <si>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</si>
  <si>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</si>
  <si>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</si>
  <si>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</si>
  <si>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</si>
  <si>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</si>
  <si>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</si>
  <si>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</si>
  <si>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</si>
  <si>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</si>
  <si>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</si>
  <si>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</si>
  <si>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</si>
  <si>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</si>
  <si>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</si>
  <si>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</si>
  <si>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</si>
  <si>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</si>
  <si>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</si>
  <si>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</si>
  <si>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</si>
  <si>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</si>
  <si>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</si>
  <si>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</si>
  <si>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</si>
  <si>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</si>
  <si>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</si>
  <si>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</si>
  <si>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</si>
  <si>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</si>
  <si>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</si>
  <si>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</si>
  <si>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</si>
  <si>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</si>
  <si>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</si>
  <si>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</si>
  <si>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</si>
  <si>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</si>
  <si>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</si>
  <si>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</si>
  <si>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</si>
  <si>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</si>
  <si>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</si>
  <si>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</si>
  <si>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</si>
  <si>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</si>
  <si>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</si>
  <si>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</si>
  <si>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</si>
  <si>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</si>
  <si>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</si>
  <si>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</si>
  <si>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</si>
  <si>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</si>
  <si>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</si>
  <si>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</si>
  <si>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</si>
  <si>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</si>
  <si>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</si>
  <si>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</si>
  <si>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</si>
  <si>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</si>
  <si>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</si>
  <si>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</si>
  <si>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</si>
  <si>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</si>
  <si>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</si>
  <si>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</si>
  <si>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</si>
  <si>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</si>
  <si>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</si>
  <si>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</si>
  <si>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</si>
  <si>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</si>
  <si>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</si>
  <si>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</si>
  <si>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</si>
  <si>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</si>
  <si>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</si>
  <si>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</si>
  <si>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</si>
  <si>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</si>
  <si>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</si>
  <si>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</si>
  <si>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</si>
  <si>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</si>
  <si>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</si>
  <si>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</si>
  <si>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</si>
  <si>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</si>
  <si>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</si>
  <si>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</si>
  <si>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</si>
  <si>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</si>
  <si>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</si>
  <si>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</si>
  <si>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</si>
  <si>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</si>
  <si>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</si>
  <si>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</si>
  <si>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</si>
  <si>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</si>
  <si>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</si>
  <si>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</si>
  <si>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</si>
  <si>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</si>
  <si>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</si>
  <si>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</si>
  <si>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</si>
  <si>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</si>
  <si>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</si>
  <si>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</si>
  <si>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</si>
  <si>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</si>
  <si>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</si>
  <si>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</si>
  <si>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</si>
  <si>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</si>
  <si>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</si>
  <si>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</si>
  <si>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</si>
  <si>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</si>
  <si>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</si>
  <si>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</si>
  <si>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</si>
  <si>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</si>
  <si>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</si>
  <si>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</si>
  <si>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</si>
  <si>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</si>
  <si>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</si>
  <si>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</si>
  <si>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</si>
  <si>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</si>
  <si>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</si>
  <si>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</si>
  <si>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</si>
  <si>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</si>
  <si>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</si>
  <si>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</si>
  <si>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</si>
  <si>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</si>
  <si>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</si>
  <si>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</si>
  <si>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</si>
  <si>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</si>
  <si>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</si>
  <si>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</si>
  <si>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</si>
  <si>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</si>
  <si>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</si>
  <si>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</si>
  <si>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</si>
  <si>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</si>
  <si>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</si>
  <si>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</si>
  <si>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</si>
  <si>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</si>
  <si>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</si>
  <si>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</si>
  <si>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</si>
  <si>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</si>
  <si>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</si>
  <si>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</si>
  <si>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</si>
  <si>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</si>
  <si>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</si>
  <si>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</si>
  <si>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</si>
  <si>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</si>
  <si>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</si>
  <si>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</si>
  <si>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</si>
  <si>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</si>
  <si>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</si>
  <si>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</si>
  <si>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</si>
  <si>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</si>
  <si>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</si>
  <si>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</si>
  <si>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</si>
  <si>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</si>
  <si>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</si>
  <si>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</si>
  <si>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</si>
  <si>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</si>
  <si>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</si>
  <si>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</si>
  <si>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</si>
  <si>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</si>
  <si>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</si>
  <si>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</si>
  <si>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</si>
  <si>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</si>
  <si>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</si>
  <si>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</si>
  <si>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</si>
  <si>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</si>
  <si>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</si>
  <si>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</si>
  <si>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</si>
  <si>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</si>
  <si>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</si>
  <si>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</si>
  <si>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</si>
  <si>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</si>
  <si>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</si>
  <si>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</si>
  <si>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</si>
  <si>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</si>
  <si>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</si>
  <si>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</si>
  <si>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</si>
  <si>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</si>
  <si>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</si>
  <si>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</si>
  <si>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</si>
  <si>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</si>
  <si>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</si>
  <si>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</si>
  <si>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</si>
  <si>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</si>
  <si>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</si>
  <si>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</si>
  <si>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</si>
  <si>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</si>
  <si>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</si>
  <si>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</si>
  <si>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</si>
  <si>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</si>
  <si>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</si>
  <si>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</si>
  <si>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</si>
  <si>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</si>
  <si>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</si>
  <si>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</si>
  <si>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</si>
  <si>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</si>
  <si>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</si>
  <si>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</si>
  <si>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</si>
  <si>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</si>
  <si>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</si>
  <si>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</si>
  <si>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</si>
  <si>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</si>
  <si>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</si>
  <si>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</si>
  <si>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</si>
  <si>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</si>
  <si>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</si>
  <si>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</si>
  <si>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</si>
  <si>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</si>
  <si>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</si>
  <si>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</si>
  <si>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</si>
  <si>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</si>
  <si>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</si>
  <si>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</si>
  <si>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</si>
  <si>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</si>
  <si>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</si>
  <si>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</si>
  <si>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</si>
  <si>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</si>
  <si>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</si>
  <si>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</si>
  <si>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</si>
  <si>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</si>
  <si>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</si>
  <si>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</si>
  <si>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</si>
  <si>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</si>
  <si>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</si>
  <si>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</si>
  <si>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</si>
  <si>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</si>
  <si>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</si>
  <si>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</si>
  <si>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</si>
  <si>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</si>
  <si>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</si>
  <si>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</si>
  <si>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</si>
  <si>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</si>
  <si>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</si>
  <si>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</si>
  <si>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</si>
  <si>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</si>
  <si>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</si>
  <si>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</si>
  <si>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</si>
  <si>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</si>
  <si>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</si>
  <si>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</si>
  <si>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</si>
  <si>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</si>
  <si>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</si>
  <si>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</si>
  <si>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</si>
  <si>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</si>
  <si>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</si>
  <si>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</si>
  <si>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</si>
  <si>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</si>
  <si>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</si>
  <si>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</si>
  <si>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</si>
  <si>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</si>
  <si>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</si>
  <si>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</si>
  <si>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</si>
  <si>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</si>
  <si>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</si>
  <si>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</si>
  <si>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</si>
  <si>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</si>
  <si>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</si>
  <si>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</si>
  <si>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</si>
  <si>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</si>
  <si>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</si>
  <si>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</si>
  <si>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</si>
  <si>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</si>
  <si>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</si>
  <si>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</si>
  <si>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</si>
  <si>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</si>
  <si>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</si>
  <si>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</si>
  <si>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</si>
  <si>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</si>
  <si>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</si>
  <si>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</si>
  <si>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</si>
  <si>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</si>
  <si>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</si>
  <si>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</si>
  <si>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</si>
  <si>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</si>
  <si>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</si>
  <si>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</si>
  <si>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</si>
  <si>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</si>
  <si>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</si>
  <si>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</si>
  <si>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</si>
  <si>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</si>
  <si>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</si>
  <si>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</si>
  <si>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</si>
  <si>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</si>
  <si>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</si>
  <si>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</si>
  <si>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</si>
  <si>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</si>
  <si>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</si>
  <si>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</si>
  <si>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</si>
  <si>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</si>
  <si>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</si>
  <si>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</si>
  <si>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</si>
  <si>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</si>
  <si>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</si>
  <si>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</si>
  <si>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</si>
  <si>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</si>
  <si>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</si>
  <si>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</si>
  <si>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</si>
  <si>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</si>
  <si>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</si>
  <si>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</si>
  <si>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</si>
  <si>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</si>
  <si>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</si>
  <si>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</si>
  <si>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</si>
  <si>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</si>
  <si>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</si>
  <si>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</si>
  <si>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</si>
  <si>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</si>
  <si>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</si>
  <si>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</si>
  <si>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</si>
  <si>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</si>
  <si>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</si>
  <si>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</si>
  <si>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</si>
  <si>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</si>
  <si>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</si>
  <si>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</si>
  <si>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</si>
  <si>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</si>
  <si>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</si>
  <si>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</si>
  <si>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</si>
  <si>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</si>
  <si>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</si>
  <si>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</si>
  <si>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</si>
  <si>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</si>
  <si>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</si>
  <si>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</si>
  <si>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</si>
  <si>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</si>
  <si>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</si>
  <si>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</si>
  <si>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</si>
  <si>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</si>
  <si>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</si>
  <si>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</si>
  <si>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</si>
  <si>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</si>
  <si>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</si>
  <si>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</si>
  <si>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</si>
  <si>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</si>
  <si>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</si>
  <si>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</si>
  <si>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</si>
  <si>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</si>
  <si>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</si>
  <si>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</si>
  <si>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</si>
  <si>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</si>
  <si>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</si>
  <si>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</si>
  <si>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</si>
  <si>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</si>
  <si>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</si>
  <si>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</si>
  <si>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</si>
  <si>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</si>
  <si>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</si>
  <si>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</si>
  <si>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</si>
  <si>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</si>
  <si>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</si>
  <si>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</si>
  <si>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</si>
  <si>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</si>
  <si>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</si>
  <si>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</si>
  <si>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</si>
  <si>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</si>
  <si>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</si>
  <si>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</si>
  <si>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</si>
  <si>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</si>
  <si>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</si>
  <si>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</si>
  <si>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</si>
  <si>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</si>
  <si>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</si>
  <si>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</si>
  <si>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</si>
  <si>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</si>
  <si>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</si>
  <si>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</si>
  <si>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</si>
  <si>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</si>
  <si>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</si>
  <si>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</si>
  <si>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</si>
  <si>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</si>
  <si>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</si>
  <si>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</si>
  <si>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</si>
  <si>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</si>
  <si>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</si>
  <si>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</si>
  <si>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</si>
  <si>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</si>
  <si>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</si>
  <si>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</si>
  <si>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</si>
  <si>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</si>
  <si>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</si>
  <si>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</si>
  <si>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</si>
  <si>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</si>
  <si>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</si>
  <si>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</si>
  <si>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</si>
  <si>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</si>
  <si>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</si>
  <si>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</si>
  <si>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</si>
  <si>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</si>
  <si>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</si>
  <si>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</si>
  <si>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</si>
  <si>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</si>
  <si>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</si>
  <si>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</si>
  <si>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</si>
  <si>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</si>
  <si>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</si>
  <si>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</si>
  <si>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</si>
  <si>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</si>
  <si>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</si>
  <si>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</si>
  <si>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</si>
  <si>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</si>
  <si>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</si>
  <si>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</si>
  <si>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</si>
  <si>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</si>
  <si>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</si>
  <si>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</si>
  <si>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</si>
  <si>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</si>
  <si>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</si>
  <si>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</si>
  <si>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</si>
  <si>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</si>
  <si>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</si>
  <si>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</si>
  <si>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</si>
  <si>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</si>
  <si>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</si>
  <si>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</si>
  <si>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</si>
  <si>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</si>
  <si>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</si>
  <si>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</si>
  <si>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</si>
  <si>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</si>
  <si>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</si>
  <si>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</si>
  <si>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</si>
  <si>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</si>
  <si>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</si>
  <si>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</si>
  <si>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</si>
  <si>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</si>
  <si>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</si>
  <si>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</si>
  <si>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</si>
  <si>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</si>
  <si>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</si>
  <si>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</si>
  <si>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</si>
  <si>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</si>
  <si>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</si>
  <si>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</si>
  <si>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</si>
  <si>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</si>
  <si>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</si>
  <si>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</si>
  <si>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</si>
  <si>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</si>
  <si>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</si>
  <si>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</si>
  <si>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</si>
  <si>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</si>
  <si>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</si>
  <si>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</si>
  <si>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</si>
  <si>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</si>
  <si>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</si>
  <si>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</si>
  <si>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</si>
  <si>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</si>
  <si>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</si>
  <si>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</si>
  <si>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</si>
  <si>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</si>
  <si>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</si>
  <si>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</si>
  <si>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</si>
  <si>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</si>
  <si>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</si>
  <si>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</si>
  <si>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</si>
  <si>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</si>
  <si>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</si>
  <si>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</si>
  <si>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</si>
  <si>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</si>
  <si>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</si>
  <si>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</si>
  <si>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</si>
  <si>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</si>
  <si>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</si>
  <si>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</si>
  <si>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</si>
  <si>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</si>
  <si>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</si>
  <si>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</si>
  <si>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</si>
  <si>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</si>
  <si>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</si>
  <si>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</si>
  <si>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</si>
  <si>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</si>
  <si>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</si>
  <si>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</si>
  <si>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</si>
  <si>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</si>
  <si>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</si>
  <si>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</si>
  <si>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</si>
  <si>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</si>
  <si>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</si>
  <si>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</si>
  <si>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</si>
  <si>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</si>
  <si>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</si>
  <si>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</si>
  <si>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</si>
  <si>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</si>
  <si>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</si>
  <si>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</si>
  <si>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</si>
  <si>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</si>
  <si>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</si>
  <si>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</si>
  <si>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</si>
  <si>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</si>
  <si>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</si>
  <si>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</si>
  <si>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</si>
  <si>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</si>
  <si>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</si>
  <si>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</si>
  <si>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</si>
  <si>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</si>
  <si>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</si>
  <si>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</si>
  <si>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</si>
  <si>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</si>
  <si>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</si>
  <si>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</si>
  <si>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</si>
  <si>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</si>
  <si>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</si>
  <si>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</si>
  <si>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</si>
  <si>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</si>
  <si>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</si>
  <si>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</si>
  <si>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</si>
  <si>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</si>
  <si>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</si>
  <si>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</si>
  <si>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</si>
  <si>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</si>
  <si>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</si>
  <si>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</si>
  <si>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</si>
  <si>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</si>
  <si>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</si>
  <si>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</si>
  <si>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</si>
  <si>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</si>
  <si>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</si>
  <si>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</si>
  <si>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</si>
  <si>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</si>
  <si>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</si>
  <si>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</si>
  <si>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</si>
  <si>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</si>
  <si>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</si>
  <si>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</si>
  <si>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</si>
  <si>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</si>
  <si>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</si>
  <si>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</si>
  <si>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</si>
  <si>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</si>
  <si>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</si>
  <si>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</si>
  <si>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</si>
  <si>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</si>
  <si>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</si>
  <si>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</si>
  <si>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</si>
  <si>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</si>
  <si>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</si>
  <si>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</si>
  <si>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</si>
  <si>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</si>
  <si>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</si>
  <si>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</si>
  <si>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</si>
  <si>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</si>
  <si>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</si>
  <si>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</si>
  <si>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</si>
  <si>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</si>
  <si>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</si>
  <si>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</si>
  <si>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</si>
  <si>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</si>
  <si>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</si>
  <si>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</si>
  <si>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</si>
  <si>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</si>
  <si>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</si>
  <si>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</si>
  <si>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</si>
  <si>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</si>
  <si>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</si>
  <si>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</si>
  <si>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</si>
  <si>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</si>
  <si>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</si>
  <si>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</si>
  <si>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</si>
  <si>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</si>
  <si>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</si>
  <si>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</si>
  <si>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</si>
  <si>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</si>
  <si>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</si>
  <si>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</si>
  <si>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</si>
  <si>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</si>
  <si>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</si>
  <si>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</si>
  <si>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</si>
  <si>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</si>
  <si>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</si>
  <si>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</si>
  <si>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</si>
  <si>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</si>
  <si>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</si>
  <si>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</si>
  <si>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</si>
  <si>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</si>
  <si>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</si>
  <si>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</si>
  <si>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</si>
  <si>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</si>
  <si>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</si>
  <si>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</si>
  <si>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</si>
  <si>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</si>
  <si>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</si>
  <si>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</si>
  <si>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</si>
  <si>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</si>
  <si>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</si>
  <si>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</si>
  <si>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</si>
  <si>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</si>
  <si>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</si>
  <si>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</si>
  <si>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</si>
  <si>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</si>
  <si>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</si>
  <si>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</si>
  <si>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</si>
  <si>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</si>
  <si>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</si>
  <si>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</si>
  <si>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</si>
  <si>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</si>
  <si>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</si>
  <si>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</si>
  <si>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</si>
  <si>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</si>
  <si>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</si>
  <si>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</si>
  <si>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</si>
  <si>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</si>
  <si>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</si>
  <si>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</si>
  <si>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</si>
  <si>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</si>
  <si>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</si>
  <si>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</si>
  <si>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</si>
  <si>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</si>
  <si>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</si>
  <si>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</si>
  <si>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</si>
  <si>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</si>
  <si>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</si>
  <si>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</si>
  <si>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</si>
  <si>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</si>
  <si>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</si>
  <si>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</si>
  <si>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</si>
  <si>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</si>
  <si>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</si>
  <si>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</si>
  <si>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</si>
  <si>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</si>
  <si>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</si>
  <si>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</si>
  <si>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</si>
  <si>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</si>
  <si>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</si>
  <si>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</si>
  <si>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</si>
  <si>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</si>
  <si>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</si>
  <si>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</si>
  <si>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</si>
  <si>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</si>
  <si>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</si>
  <si>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</si>
  <si>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</si>
  <si>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</si>
  <si>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</si>
  <si>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</si>
  <si>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</si>
  <si>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</si>
  <si>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</si>
  <si>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</si>
  <si>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</si>
  <si>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</si>
  <si>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</si>
  <si>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</si>
  <si>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</si>
  <si>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</si>
  <si>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</si>
  <si>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</si>
  <si>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</si>
  <si>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</si>
  <si>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</si>
  <si>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</si>
  <si>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</si>
  <si>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</si>
  <si>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</si>
  <si>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</si>
  <si>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</si>
  <si>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</si>
  <si>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</si>
  <si>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</si>
  <si>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</si>
  <si>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</si>
  <si>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</si>
  <si>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</si>
  <si>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</si>
  <si>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</si>
  <si>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</si>
  <si>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</si>
  <si>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</si>
  <si>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</si>
  <si>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</si>
  <si>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</si>
  <si>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</si>
  <si>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</si>
  <si>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</si>
  <si>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</si>
  <si>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</si>
  <si>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</si>
  <si>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</si>
  <si>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</si>
  <si>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</si>
  <si>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</si>
  <si>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</si>
  <si>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</si>
  <si>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</si>
  <si>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</si>
  <si>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</si>
  <si>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</si>
  <si>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</si>
  <si>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</si>
  <si>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</si>
  <si>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</si>
  <si>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</si>
  <si>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</si>
  <si>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</si>
  <si>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</si>
  <si>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</si>
  <si>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</si>
  <si>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</si>
  <si>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</si>
  <si>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</si>
  <si>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</si>
  <si>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</si>
  <si>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</si>
  <si>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</si>
  <si>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</si>
  <si>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</si>
  <si>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</si>
  <si>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</si>
  <si>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</si>
  <si>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</si>
  <si>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</si>
  <si>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</si>
  <si>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</si>
  <si>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</si>
  <si>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</si>
  <si>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</si>
  <si>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</si>
  <si>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</si>
  <si>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</si>
  <si>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</si>
  <si>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</si>
  <si>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</si>
  <si>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</si>
  <si>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</si>
  <si>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</si>
  <si>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</si>
  <si>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</si>
  <si>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</si>
  <si>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</si>
  <si>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</si>
  <si>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</si>
  <si>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</si>
  <si>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</si>
  <si>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</si>
  <si>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</si>
  <si>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</si>
  <si>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</si>
  <si>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</si>
  <si>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</si>
  <si>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</si>
  <si>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</si>
  <si>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</si>
  <si>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</si>
  <si>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</si>
  <si>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</si>
  <si>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</si>
  <si>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</si>
  <si>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</si>
  <si>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</si>
  <si>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</si>
  <si>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</si>
  <si>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</si>
  <si>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</si>
  <si>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</si>
  <si>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</si>
  <si>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</si>
  <si>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</si>
  <si>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</si>
  <si>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</si>
  <si>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</si>
  <si>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</si>
  <si>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</si>
  <si>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</si>
  <si>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</si>
  <si>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</si>
  <si>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</si>
  <si>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</si>
  <si>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</si>
  <si>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</si>
  <si>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</si>
  <si>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</si>
  <si>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</si>
  <si>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</si>
  <si>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</si>
  <si>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</si>
  <si>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</si>
  <si>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</si>
  <si>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</si>
  <si>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</si>
  <si>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</si>
  <si>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</si>
  <si>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</si>
  <si>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</si>
  <si>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</si>
  <si>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</si>
  <si>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</si>
  <si>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</si>
  <si>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</si>
  <si>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</si>
  <si>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</si>
  <si>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</si>
  <si>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</si>
  <si>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</si>
  <si>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</si>
  <si>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</si>
  <si>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</si>
  <si>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</si>
  <si>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</si>
  <si>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</si>
  <si>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</si>
  <si>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</si>
  <si>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</si>
  <si>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</si>
  <si>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</si>
  <si>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</si>
  <si>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</si>
  <si>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</si>
  <si>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</si>
  <si>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</si>
  <si>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</si>
  <si>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</si>
  <si>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</si>
  <si>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</si>
  <si>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</si>
  <si>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</si>
  <si>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</si>
  <si>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</si>
  <si>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</si>
  <si>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</si>
  <si>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</si>
  <si>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</si>
  <si>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</si>
  <si>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</si>
  <si>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</si>
  <si>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</si>
  <si>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</si>
  <si>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</si>
  <si>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</si>
  <si>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</si>
  <si>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</si>
  <si>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</si>
  <si>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</si>
  <si>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</si>
  <si>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</si>
  <si>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</si>
  <si>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</si>
  <si>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</si>
  <si>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</si>
  <si>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</si>
  <si>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</si>
  <si>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</si>
  <si>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</si>
  <si>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</si>
  <si>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</si>
  <si>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</si>
  <si>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</si>
  <si>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</si>
  <si>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</si>
  <si>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</si>
  <si>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</si>
  <si>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</si>
  <si>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</si>
  <si>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</si>
  <si>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</si>
  <si>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</si>
  <si>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</si>
  <si>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</si>
  <si>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</si>
  <si>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</si>
  <si>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</si>
  <si>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</si>
  <si>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</si>
  <si>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</si>
  <si>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</si>
  <si>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</si>
  <si>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</si>
  <si>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</si>
  <si>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</si>
  <si>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</si>
  <si>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</si>
  <si>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</si>
  <si>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</si>
  <si>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</si>
  <si>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</si>
  <si>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</si>
  <si>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</si>
  <si>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</si>
  <si>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</si>
  <si>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</si>
  <si>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</si>
  <si>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</si>
  <si>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</si>
  <si>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</si>
  <si>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</si>
  <si>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</si>
  <si>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</si>
  <si>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</si>
  <si>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</si>
  <si>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</si>
  <si>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</si>
  <si>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</si>
  <si>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</si>
  <si>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</si>
  <si>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</si>
  <si>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</si>
  <si>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</si>
  <si>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</si>
  <si>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</si>
  <si>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</si>
  <si>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</si>
  <si>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</si>
  <si>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</si>
  <si>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</si>
  <si>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</si>
  <si>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</si>
  <si>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</si>
  <si>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</si>
  <si>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</si>
  <si>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</si>
  <si>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</si>
  <si>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</si>
  <si>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</si>
  <si>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</si>
  <si>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</si>
  <si>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</si>
  <si>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</si>
  <si>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</si>
  <si>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</si>
  <si>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</si>
  <si>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</si>
  <si>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</si>
  <si>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</si>
  <si>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</si>
  <si>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</si>
  <si>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</si>
  <si>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</si>
  <si>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</si>
  <si>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</si>
  <si>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</si>
  <si>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</si>
  <si>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</si>
  <si>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</si>
  <si>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</si>
  <si>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</si>
  <si>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</si>
  <si>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</si>
  <si>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</si>
  <si>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</si>
  <si>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</si>
  <si>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</si>
  <si>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</si>
  <si>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</si>
  <si>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</si>
  <si>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</si>
  <si>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</si>
  <si>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</si>
  <si>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</si>
  <si>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</si>
  <si>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</si>
  <si>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</si>
  <si>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</si>
  <si>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</si>
  <si>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</si>
  <si>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</si>
  <si>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</si>
  <si>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</si>
  <si>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</si>
  <si>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</si>
  <si>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</si>
  <si>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</si>
  <si>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</si>
  <si>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</si>
  <si>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</si>
  <si>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</si>
  <si>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</si>
  <si>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</si>
  <si>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</si>
  <si>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</si>
  <si>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</si>
  <si>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</si>
  <si>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</si>
  <si>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</si>
  <si>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</si>
  <si>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</si>
  <si>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</si>
  <si>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</si>
  <si>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</si>
  <si>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</si>
  <si>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</si>
  <si>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</si>
  <si>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</si>
  <si>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</si>
  <si>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</si>
  <si>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</si>
  <si>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</si>
  <si>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</si>
  <si>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</si>
  <si>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</si>
  <si>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</si>
  <si>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</si>
  <si>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</si>
  <si>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</si>
  <si>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</si>
  <si>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</si>
  <si>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</si>
  <si>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</si>
  <si>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</si>
  <si>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</si>
  <si>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</si>
  <si>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</si>
  <si>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</si>
  <si>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</si>
  <si>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</si>
  <si>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</si>
  <si>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</si>
  <si>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</si>
  <si>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</si>
  <si>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</si>
  <si>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</si>
  <si>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</si>
  <si>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</si>
  <si>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</si>
  <si>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</si>
  <si>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</si>
  <si>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</si>
  <si>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</si>
  <si>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</si>
  <si>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</si>
  <si>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</si>
  <si>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</si>
  <si>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</si>
  <si>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</si>
  <si>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</si>
  <si>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</si>
  <si>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</si>
  <si>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</si>
  <si>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</si>
  <si>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</si>
  <si>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</si>
  <si>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</si>
  <si>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</si>
  <si>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</si>
  <si>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</si>
  <si>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</si>
  <si>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</si>
  <si>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</si>
  <si>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</si>
  <si>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</si>
  <si>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</si>
  <si>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</si>
  <si>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</si>
  <si>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</si>
  <si>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</si>
  <si>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</si>
  <si>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</si>
  <si>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</si>
  <si>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</si>
  <si>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</si>
  <si>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</si>
  <si>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</si>
  <si>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</si>
  <si>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</si>
  <si>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</si>
  <si>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</si>
  <si>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</si>
  <si>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</si>
  <si>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</si>
  <si>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</si>
  <si>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</si>
  <si>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</si>
  <si>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</si>
  <si>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</si>
  <si>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</si>
  <si>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</si>
  <si>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</si>
  <si>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</si>
  <si>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</si>
  <si>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</si>
  <si>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</si>
  <si>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</si>
  <si>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</si>
  <si>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</si>
  <si>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</si>
  <si>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</si>
  <si>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</si>
  <si>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</si>
  <si>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</si>
  <si>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</si>
  <si>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</si>
  <si>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</si>
  <si>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</si>
  <si>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</si>
  <si>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</si>
  <si>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</si>
  <si>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</si>
  <si>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</si>
  <si>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</si>
  <si>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</si>
  <si>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</si>
  <si>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</si>
  <si>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</si>
  <si>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</si>
  <si>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</si>
  <si>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</si>
  <si>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</si>
  <si>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</si>
  <si>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</si>
  <si>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</si>
  <si>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</si>
  <si>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</si>
  <si>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</si>
  <si>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</si>
  <si>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</si>
  <si>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</si>
  <si>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</si>
  <si>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</si>
  <si>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</si>
  <si>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</si>
  <si>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</si>
  <si>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</si>
  <si>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</si>
  <si>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</si>
  <si>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</si>
  <si>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</si>
  <si>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</si>
  <si>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</si>
  <si>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</si>
  <si>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</si>
  <si>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</si>
  <si>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</si>
  <si>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</si>
  <si>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</si>
  <si>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</si>
  <si>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</si>
  <si>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</si>
  <si>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</si>
  <si>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</si>
  <si>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</si>
  <si>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</si>
  <si>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</si>
  <si>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</si>
  <si>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</si>
  <si>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</si>
  <si>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</si>
  <si>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</si>
  <si>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</si>
  <si>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</si>
  <si>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</si>
  <si>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</si>
  <si>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</si>
  <si>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</si>
  <si>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</si>
  <si>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</si>
  <si>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</si>
  <si>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</si>
  <si>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</si>
  <si>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</si>
  <si>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</si>
  <si>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</si>
  <si>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</si>
  <si>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</si>
  <si>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</si>
  <si>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</si>
  <si>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</si>
  <si>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</si>
  <si>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</si>
  <si>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</si>
  <si>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</si>
  <si>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</si>
  <si>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</si>
  <si>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</si>
  <si>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</si>
  <si>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</si>
  <si>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</si>
  <si>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</si>
  <si>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</si>
  <si>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</si>
  <si>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</si>
  <si>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</si>
  <si>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</si>
  <si>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</si>
  <si>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</si>
  <si>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</si>
  <si>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</si>
  <si>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</si>
  <si>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</si>
  <si>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</si>
  <si>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</si>
  <si>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</si>
  <si>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</si>
  <si>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</si>
  <si>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</si>
  <si>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</si>
  <si>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</si>
  <si>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</si>
  <si>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</si>
  <si>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</si>
  <si>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</si>
  <si>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</si>
  <si>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</si>
  <si>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</si>
  <si>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</si>
  <si>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</si>
  <si>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</si>
  <si>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</si>
  <si>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</si>
  <si>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</si>
  <si>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</si>
  <si>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</si>
  <si>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</si>
  <si>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</si>
  <si>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</si>
  <si>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</si>
  <si>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</si>
  <si>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</si>
  <si>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</si>
  <si>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</si>
  <si>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</si>
  <si>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</si>
  <si>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</si>
  <si>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</si>
  <si>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</si>
  <si>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</si>
  <si>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</si>
  <si>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</si>
  <si>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</si>
  <si>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</si>
  <si>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</si>
  <si>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</si>
  <si>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</si>
  <si>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</si>
  <si>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</si>
  <si>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</si>
  <si>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</si>
  <si>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</si>
  <si>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</si>
  <si>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</si>
  <si>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</si>
  <si>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</si>
  <si>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</si>
  <si>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</si>
  <si>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</si>
  <si>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</si>
  <si>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</si>
  <si>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</si>
  <si>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</si>
  <si>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</si>
  <si>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</si>
  <si>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</si>
  <si>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</si>
  <si>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</si>
  <si>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</si>
  <si>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</si>
  <si>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</si>
  <si>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</si>
  <si>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</si>
  <si>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</si>
  <si>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</si>
  <si>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</si>
  <si>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</si>
  <si>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</si>
  <si>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</si>
  <si>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</si>
  <si>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</si>
  <si>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</si>
  <si>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</si>
  <si>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</si>
  <si>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</si>
  <si>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</si>
  <si>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</si>
  <si>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</si>
  <si>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</si>
  <si>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</si>
  <si>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</si>
  <si>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</si>
  <si>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</si>
  <si>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</si>
  <si>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</si>
  <si>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</si>
  <si>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</si>
  <si>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</si>
  <si>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</si>
  <si>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</si>
  <si>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</si>
  <si>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</si>
  <si>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</si>
  <si>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</si>
  <si>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</si>
  <si>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</si>
  <si>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</si>
  <si>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</si>
  <si>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</si>
  <si>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</si>
  <si>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</si>
  <si>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</si>
  <si>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</si>
  <si>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</si>
  <si>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</si>
  <si>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</si>
  <si>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</si>
  <si>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</si>
  <si>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</si>
  <si>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</si>
  <si>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</si>
  <si>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</si>
  <si>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</si>
  <si>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</si>
  <si>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</si>
  <si>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</si>
  <si>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</si>
  <si>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</si>
  <si>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</si>
  <si>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</si>
  <si>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</si>
  <si>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</si>
  <si>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</si>
  <si>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</si>
  <si>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</si>
  <si>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</si>
  <si>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</si>
  <si>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</si>
  <si>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</si>
  <si>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</si>
  <si>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</si>
  <si>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</si>
  <si>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</si>
  <si>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</si>
  <si>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</si>
  <si>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</si>
  <si>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</si>
  <si>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</si>
  <si>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</si>
  <si>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</si>
  <si>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</si>
  <si>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</si>
  <si>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</si>
  <si>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</si>
  <si>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</si>
  <si>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</si>
  <si>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</si>
  <si>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</si>
  <si>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</si>
  <si>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</si>
  <si>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</si>
  <si>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</si>
  <si>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</si>
  <si>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</si>
  <si>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</si>
  <si>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</si>
  <si>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</si>
  <si>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</si>
  <si>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</si>
  <si>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</si>
  <si>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</si>
  <si>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</si>
  <si>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</si>
  <si>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</si>
  <si>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</si>
  <si>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</si>
  <si>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</si>
  <si>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</si>
  <si>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</si>
  <si>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</si>
  <si>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</si>
  <si>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</si>
  <si>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</si>
  <si>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</si>
  <si>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</si>
  <si>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</si>
  <si>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</si>
  <si>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</si>
  <si>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</si>
  <si>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</si>
  <si>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</si>
  <si>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</si>
  <si>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</si>
  <si>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</si>
  <si>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</si>
  <si>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</si>
  <si>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</si>
  <si>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</si>
  <si>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</si>
  <si>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</si>
  <si>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</si>
  <si>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</si>
  <si>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</si>
  <si>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</si>
  <si>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</si>
  <si>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</si>
  <si>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</si>
  <si>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</si>
  <si>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</si>
  <si>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</si>
  <si>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</si>
  <si>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</si>
  <si>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</si>
  <si>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</si>
  <si>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</si>
  <si>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</si>
  <si>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</si>
  <si>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</si>
  <si>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</si>
  <si>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</si>
  <si>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</si>
  <si>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</si>
  <si>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</si>
  <si>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</si>
  <si>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</si>
  <si>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</si>
  <si>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</si>
  <si>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</si>
  <si>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</si>
  <si>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</si>
  <si>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</si>
  <si>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</si>
  <si>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</si>
  <si>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</si>
  <si>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</si>
  <si>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</si>
  <si>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</si>
  <si>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</si>
  <si>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</si>
  <si>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</si>
  <si>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</si>
  <si>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</si>
  <si>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</si>
  <si>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</si>
  <si>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</si>
  <si>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</si>
  <si>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</si>
  <si>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</si>
  <si>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</si>
  <si>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</si>
  <si>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</si>
  <si>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</si>
  <si>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</si>
  <si>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</si>
  <si>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</si>
  <si>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</si>
  <si>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</si>
  <si>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</si>
  <si>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</si>
  <si>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</si>
  <si>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</si>
  <si>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</si>
  <si>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</si>
  <si>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</si>
  <si>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</si>
  <si>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</si>
  <si>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</si>
  <si>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</si>
  <si>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</si>
  <si>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</si>
  <si>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</si>
  <si>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</si>
  <si>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</si>
  <si>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</si>
  <si>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</si>
  <si>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</si>
  <si>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</si>
  <si>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</si>
  <si>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</si>
  <si>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</si>
  <si>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</si>
  <si>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</si>
  <si>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</si>
  <si>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</si>
  <si>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</si>
  <si>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</si>
  <si>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</si>
  <si>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</si>
  <si>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</si>
  <si>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</si>
  <si>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</si>
  <si>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</si>
  <si>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</si>
  <si>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</si>
  <si>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</si>
  <si>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</si>
  <si>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</si>
  <si>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</si>
  <si>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</si>
  <si>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</si>
  <si>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</si>
  <si>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</si>
  <si>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</si>
  <si>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</si>
  <si>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</si>
  <si>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</si>
  <si>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</si>
  <si>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</si>
  <si>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</si>
  <si>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</si>
  <si>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</si>
  <si>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</si>
  <si>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</si>
  <si>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</si>
  <si>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</si>
  <si>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</si>
  <si>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</si>
  <si>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</si>
  <si>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</si>
  <si>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</si>
  <si>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</si>
  <si>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</si>
  <si>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</si>
  <si>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</si>
  <si>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</si>
  <si>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</si>
  <si>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</si>
  <si>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</si>
  <si>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</si>
  <si>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</si>
  <si>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</si>
  <si>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</si>
  <si>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</si>
  <si>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</si>
  <si>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</si>
  <si>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</si>
  <si>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</si>
  <si>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</si>
  <si>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</si>
  <si>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</si>
  <si>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</si>
  <si>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</si>
  <si>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</si>
  <si>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</si>
  <si>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</si>
  <si>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</si>
  <si>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</si>
  <si>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</si>
  <si>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</si>
  <si>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</si>
  <si>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</si>
  <si>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</si>
  <si>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</si>
  <si>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</si>
  <si>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</si>
  <si>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</si>
  <si>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</si>
  <si>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</si>
  <si>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</si>
  <si>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</si>
  <si>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</si>
  <si>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</si>
  <si>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</si>
  <si>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</si>
  <si>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</si>
  <si>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</si>
  <si>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</si>
  <si>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</si>
  <si>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</si>
  <si>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</si>
  <si>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</si>
  <si>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</si>
  <si>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</si>
  <si>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</si>
  <si>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</si>
  <si>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</si>
  <si>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</si>
  <si>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</si>
  <si>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</si>
  <si>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</si>
  <si>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</si>
  <si>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</si>
  <si>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</si>
  <si>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</si>
  <si>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</si>
  <si>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</si>
  <si>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</si>
  <si>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</si>
  <si>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</si>
  <si>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</si>
  <si>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</si>
  <si>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</si>
  <si>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</si>
  <si>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</si>
  <si>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</si>
  <si>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</si>
  <si>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</si>
  <si>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</si>
  <si>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</si>
  <si>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</si>
  <si>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</si>
  <si>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</si>
  <si>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</si>
  <si>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</si>
  <si>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</si>
  <si>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</si>
  <si>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</si>
  <si>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</si>
  <si>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</si>
  <si>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</si>
  <si>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</si>
  <si>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</si>
  <si>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</si>
  <si>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</si>
  <si>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</si>
  <si>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</si>
  <si>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</si>
  <si>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</si>
  <si>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</si>
  <si>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</si>
  <si>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</si>
  <si>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</si>
  <si>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</si>
  <si>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</si>
  <si>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</si>
  <si>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</si>
  <si>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</si>
  <si>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</si>
  <si>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</si>
  <si>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</si>
  <si>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</si>
  <si>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</si>
  <si>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</si>
  <si>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</si>
  <si>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</si>
  <si>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</si>
  <si>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</si>
  <si>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</si>
  <si>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</si>
  <si>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</si>
  <si>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</si>
  <si>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</si>
  <si>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</si>
  <si>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</si>
  <si>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</si>
  <si>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</si>
  <si>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</si>
  <si>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</si>
  <si>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</si>
  <si>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</si>
  <si>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</si>
  <si>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</si>
  <si>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</si>
  <si>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</si>
  <si>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</si>
  <si>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</si>
  <si>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</si>
  <si>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</si>
  <si>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</si>
  <si>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</si>
  <si>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</si>
  <si>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</si>
  <si>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</si>
  <si>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</si>
  <si>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</si>
  <si>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</si>
  <si>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</si>
  <si>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</si>
  <si>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</si>
  <si>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</si>
  <si>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</si>
  <si>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</si>
  <si>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</si>
  <si>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</si>
  <si>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</si>
  <si>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</si>
  <si>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</si>
  <si>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</si>
  <si>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</si>
  <si>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</si>
  <si>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</si>
  <si>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</si>
  <si>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</si>
  <si>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</si>
  <si>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</si>
  <si>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</si>
  <si>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</si>
  <si>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</si>
  <si>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</si>
  <si>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</si>
  <si>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</si>
  <si>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</si>
  <si>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</si>
  <si>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</si>
  <si>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</si>
  <si>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</si>
  <si>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</si>
  <si>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</si>
  <si>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</si>
  <si>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</si>
  <si>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</si>
  <si>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</si>
  <si>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</si>
  <si>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</si>
  <si>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</si>
  <si>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</si>
  <si>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</si>
  <si>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</si>
  <si>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</si>
  <si>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</si>
  <si>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</si>
  <si>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</si>
  <si>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</si>
  <si>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</si>
  <si>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</si>
  <si>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</si>
  <si>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</si>
  <si>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</si>
  <si>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</si>
  <si>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</si>
  <si>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</si>
  <si>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</si>
  <si>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</si>
  <si>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</si>
  <si>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</si>
  <si>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</si>
  <si>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</si>
  <si>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</si>
  <si>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</si>
  <si>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</si>
  <si>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</si>
  <si>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</si>
  <si>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</si>
  <si>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</si>
  <si>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</si>
  <si>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</si>
  <si>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</si>
  <si>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</si>
  <si>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</si>
  <si>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</si>
  <si>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</si>
  <si>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</si>
  <si>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</si>
  <si>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</si>
  <si>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</si>
  <si>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</si>
  <si>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</si>
  <si>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</si>
  <si>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</si>
  <si>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</si>
  <si>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</si>
  <si>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</si>
  <si>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</si>
  <si>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</si>
  <si>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</si>
  <si>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</si>
  <si>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</si>
  <si>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</si>
  <si>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</si>
  <si>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</si>
  <si>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</si>
  <si>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</si>
  <si>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</si>
  <si>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</si>
  <si>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</si>
  <si>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</si>
  <si>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</si>
  <si>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</si>
  <si>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</si>
  <si>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</si>
  <si>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</si>
  <si>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</si>
  <si>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</si>
  <si>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</si>
  <si>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</si>
  <si>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</si>
  <si>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</si>
  <si>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</si>
  <si>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</si>
  <si>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</si>
  <si>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</si>
  <si>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</si>
  <si>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</si>
  <si>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</si>
  <si>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</si>
  <si>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</si>
  <si>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</si>
  <si>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</si>
  <si>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</si>
  <si>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</si>
  <si>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</si>
  <si>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</si>
  <si>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</si>
  <si>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</si>
  <si>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</si>
  <si>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</si>
  <si>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</si>
  <si>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</si>
  <si>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</si>
  <si>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</si>
  <si>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</si>
  <si>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</si>
  <si>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</si>
  <si>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</si>
  <si>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</si>
  <si>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</si>
  <si>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</si>
  <si>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</si>
  <si>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</si>
  <si>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</si>
  <si>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</si>
  <si>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</si>
  <si>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</si>
  <si>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</si>
  <si>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</si>
  <si>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</si>
  <si>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</si>
  <si>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</si>
  <si>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</si>
  <si>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</si>
  <si>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</si>
  <si>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</si>
  <si>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</si>
  <si>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</si>
  <si>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</si>
  <si>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</si>
  <si>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</si>
  <si>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</si>
  <si>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</si>
  <si>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</si>
  <si>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</si>
  <si>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</si>
  <si>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</si>
  <si>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</si>
  <si>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</si>
  <si>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</si>
  <si>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</si>
  <si>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</si>
  <si>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</si>
  <si>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</si>
  <si>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</si>
  <si>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</si>
  <si>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</si>
  <si>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</si>
  <si>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</si>
  <si>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</si>
  <si>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</si>
  <si>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</si>
  <si>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</si>
  <si>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</si>
  <si>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</si>
  <si>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</si>
  <si>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</si>
  <si>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</si>
  <si>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</si>
  <si>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</si>
  <si>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</si>
  <si>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</si>
  <si>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</si>
  <si>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</si>
  <si>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</si>
  <si>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</si>
  <si>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</si>
  <si>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</si>
  <si>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</si>
  <si>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</si>
  <si>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</si>
  <si>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</si>
  <si>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</si>
  <si>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</si>
  <si>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</si>
  <si>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</si>
  <si>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</si>
  <si>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</si>
  <si>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</si>
  <si>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</si>
  <si>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</si>
  <si>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</si>
  <si>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</si>
  <si>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</si>
  <si>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</si>
  <si>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</si>
  <si>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</si>
  <si>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</si>
  <si>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</si>
  <si>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</si>
  <si>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</si>
  <si>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</si>
  <si>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</si>
  <si>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</si>
  <si>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</si>
  <si>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</si>
  <si>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</si>
  <si>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</si>
  <si>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</si>
  <si>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</si>
  <si>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</si>
  <si>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</si>
  <si>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</si>
  <si>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</si>
  <si>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</si>
  <si>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</si>
  <si>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</si>
  <si>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</si>
  <si>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</si>
  <si>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</si>
  <si>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</si>
  <si>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</si>
  <si>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</si>
  <si>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</si>
  <si>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</si>
  <si>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</si>
  <si>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</si>
  <si>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</si>
  <si>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</si>
  <si>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</si>
  <si>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</si>
  <si>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</si>
  <si>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</si>
  <si>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</si>
  <si>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</si>
  <si>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</si>
  <si>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</si>
  <si>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</si>
  <si>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</si>
  <si>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</si>
  <si>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</si>
  <si>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</si>
  <si>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</si>
  <si>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</si>
  <si>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</si>
  <si>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</si>
  <si>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</si>
  <si>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</si>
  <si>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</si>
  <si>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</si>
  <si>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</si>
  <si>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</si>
  <si>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</si>
  <si>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</si>
  <si>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</si>
  <si>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</si>
  <si>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</si>
  <si>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</si>
  <si>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</si>
  <si>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</si>
  <si>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</si>
  <si>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</si>
  <si>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</si>
  <si>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</si>
  <si>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</si>
  <si>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</si>
  <si>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</si>
  <si>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</si>
  <si>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</si>
  <si>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</si>
  <si>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</si>
  <si>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</si>
  <si>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</si>
  <si>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</si>
  <si>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</si>
  <si>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</si>
  <si>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</si>
  <si>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</si>
  <si>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</si>
  <si>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</si>
  <si>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</si>
  <si>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</si>
  <si>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</si>
  <si>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</si>
  <si>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</si>
  <si>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</si>
  <si>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</si>
  <si>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</si>
  <si>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</si>
  <si>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</si>
  <si>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</si>
  <si>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</si>
  <si>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</si>
  <si>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</si>
  <si>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</si>
  <si>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</si>
  <si>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</si>
  <si>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</si>
  <si>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</si>
  <si>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</si>
  <si>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</si>
  <si>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</si>
  <si>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</si>
  <si>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</si>
  <si>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</si>
  <si>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</si>
  <si>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</si>
  <si>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</si>
  <si>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</si>
  <si>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</si>
  <si>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</si>
  <si>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</si>
  <si>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</si>
  <si>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</si>
  <si>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</si>
  <si>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</si>
  <si>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</si>
  <si>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</si>
  <si>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</si>
  <si>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</si>
  <si>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</si>
  <si>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</si>
  <si>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</si>
  <si>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</si>
  <si>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</si>
  <si>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</si>
  <si>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</si>
  <si>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</si>
  <si>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</si>
  <si>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</si>
  <si>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</si>
  <si>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</si>
  <si>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</si>
  <si>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</si>
  <si>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</si>
  <si>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</si>
  <si>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</si>
  <si>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</si>
  <si>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</si>
  <si>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</si>
  <si>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</si>
  <si>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</si>
  <si>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</si>
  <si>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</si>
  <si>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</si>
  <si>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</si>
  <si>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</si>
  <si>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</si>
  <si>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</si>
  <si>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</si>
  <si>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</si>
  <si>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</si>
  <si>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</si>
  <si>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</si>
  <si>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</si>
  <si>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</si>
  <si>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</si>
  <si>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</si>
  <si>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</si>
  <si>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</si>
  <si>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</si>
  <si>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</si>
  <si>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</si>
  <si>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</si>
  <si>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</si>
  <si>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</si>
  <si>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</si>
  <si>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</si>
  <si>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</si>
  <si>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</si>
  <si>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</si>
  <si>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</si>
  <si>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</si>
  <si>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</si>
  <si>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</si>
  <si>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</si>
  <si>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</si>
  <si>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</si>
  <si>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</si>
  <si>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</si>
  <si>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</si>
  <si>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</si>
  <si>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</si>
  <si>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</si>
  <si>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</si>
  <si>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</si>
  <si>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</si>
  <si>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</si>
  <si>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</si>
  <si>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</si>
  <si>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</si>
  <si>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</si>
  <si>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</si>
  <si>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</si>
  <si>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</si>
  <si>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</si>
  <si>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</si>
  <si>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</si>
  <si>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</si>
  <si>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</si>
  <si>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</si>
  <si>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</si>
  <si>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</si>
  <si>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</si>
  <si>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</si>
  <si>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</si>
  <si>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</si>
  <si>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</si>
  <si>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</si>
  <si>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</si>
  <si>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</si>
  <si>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</si>
  <si>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</si>
  <si>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</si>
  <si>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</si>
  <si>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</si>
  <si>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</si>
  <si>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</si>
  <si>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</si>
  <si>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</si>
  <si>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</si>
  <si>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</si>
  <si>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</si>
  <si>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</si>
  <si>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</si>
  <si>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</si>
  <si>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</si>
  <si>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</si>
  <si>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</si>
  <si>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</si>
  <si>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</si>
  <si>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</si>
  <si>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</si>
  <si>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</si>
  <si>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</si>
  <si>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</si>
  <si>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</si>
  <si>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</si>
  <si>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</si>
  <si>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</si>
  <si>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</si>
  <si>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</si>
  <si>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</si>
  <si>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</si>
  <si>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</si>
  <si>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</si>
  <si>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</si>
  <si>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</si>
  <si>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</si>
  <si>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</si>
  <si>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</si>
  <si>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</si>
  <si>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</si>
  <si>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</si>
  <si>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</si>
  <si>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</si>
  <si>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</si>
  <si>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</si>
  <si>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</si>
  <si>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</si>
  <si>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</si>
  <si>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</si>
  <si>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</si>
  <si>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</si>
  <si>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</si>
  <si>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</si>
  <si>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</si>
  <si>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</si>
  <si>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</si>
  <si>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</si>
  <si>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</si>
  <si>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</si>
  <si>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</si>
  <si>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</si>
  <si>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</si>
  <si>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</si>
  <si>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</si>
  <si>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</si>
  <si>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</si>
  <si>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</si>
  <si>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</si>
  <si>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</si>
  <si>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</si>
  <si>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</si>
  <si>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</si>
  <si>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</si>
  <si>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</si>
  <si>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</si>
  <si>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</si>
  <si>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</si>
  <si>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</si>
  <si>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</si>
  <si>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</si>
  <si>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</si>
  <si>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</si>
  <si>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</si>
  <si>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</si>
  <si>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</si>
  <si>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</si>
  <si>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</si>
  <si>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</si>
  <si>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</si>
  <si>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</si>
  <si>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</si>
  <si>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</si>
  <si>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</si>
  <si>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</si>
  <si>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</si>
  <si>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</si>
  <si>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</si>
  <si>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</si>
  <si>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</si>
  <si>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</si>
  <si>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</si>
  <si>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</si>
  <si>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</si>
  <si>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</si>
  <si>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</si>
  <si>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</si>
  <si>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</si>
  <si>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</si>
  <si>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</si>
  <si>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</si>
  <si>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</si>
  <si>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</si>
  <si>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</si>
  <si>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</si>
  <si>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</si>
  <si>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</si>
  <si>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</si>
  <si>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</si>
  <si>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</si>
  <si>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</si>
  <si>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</si>
  <si>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</si>
  <si>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</si>
  <si>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</si>
  <si>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</si>
  <si>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</si>
  <si>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</si>
  <si>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</si>
  <si>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</si>
  <si>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</si>
  <si>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</si>
  <si>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</si>
  <si>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</si>
  <si>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</si>
  <si>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</si>
  <si>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</si>
  <si>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</si>
  <si>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</si>
  <si>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</si>
  <si>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</si>
  <si>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</si>
  <si>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</si>
  <si>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</si>
  <si>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</si>
  <si>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</si>
  <si>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</si>
  <si>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</si>
  <si>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</si>
  <si>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</si>
  <si>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</si>
  <si>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</si>
  <si>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</si>
  <si>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</si>
  <si>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</si>
  <si>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</si>
  <si>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</si>
  <si>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</si>
  <si>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</si>
  <si>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</si>
  <si>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</si>
  <si>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</si>
  <si>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</si>
  <si>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</si>
  <si>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</si>
  <si>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</si>
  <si>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</si>
  <si>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</si>
  <si>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</si>
  <si>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</si>
  <si>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</si>
  <si>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</si>
  <si>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</si>
  <si>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</si>
  <si>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</si>
  <si>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</si>
  <si>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</si>
  <si>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</si>
  <si>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</si>
  <si>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</si>
  <si>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</si>
  <si>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</si>
  <si>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</si>
  <si>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</si>
  <si>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</si>
  <si>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</si>
  <si>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</si>
  <si>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</si>
  <si>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</si>
  <si>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</si>
  <si>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</si>
  <si>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</si>
  <si>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</si>
  <si>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</si>
  <si>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</si>
  <si>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</si>
  <si>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</si>
  <si>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</si>
  <si>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</si>
  <si>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</si>
  <si>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</si>
  <si>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</si>
  <si>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</si>
  <si>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</si>
  <si>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</si>
  <si>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</si>
  <si>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</si>
  <si>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</si>
  <si>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</si>
  <si>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</si>
  <si>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</si>
  <si>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</si>
  <si>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</si>
  <si>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</si>
  <si>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</si>
  <si>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</si>
  <si>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</si>
  <si>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</si>
  <si>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</si>
  <si>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</si>
  <si>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</si>
  <si>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</si>
  <si>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</si>
  <si>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</si>
  <si>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</si>
  <si>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</si>
  <si>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</si>
  <si>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</si>
  <si>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</si>
  <si>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</si>
  <si>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</si>
  <si>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</si>
  <si>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</si>
  <si>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</si>
  <si>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</si>
  <si>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</si>
  <si>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</si>
  <si>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</si>
  <si>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</si>
  <si>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</si>
  <si>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</si>
  <si>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</si>
  <si>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</si>
  <si>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</si>
  <si>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</si>
  <si>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</si>
  <si>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</si>
  <si>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</si>
  <si>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</si>
  <si>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</si>
  <si>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</si>
  <si>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</si>
  <si>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</si>
  <si>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</si>
  <si>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</si>
  <si>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</si>
  <si>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</si>
  <si>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</si>
  <si>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</si>
  <si>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</si>
  <si>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</si>
  <si>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</si>
  <si>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</si>
  <si>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</si>
  <si>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</si>
  <si>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</si>
  <si>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</si>
  <si>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</si>
  <si>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</si>
  <si>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</si>
  <si>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</si>
  <si>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</si>
  <si>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</si>
  <si>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</si>
  <si>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</si>
  <si>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</si>
  <si>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</si>
  <si>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</si>
  <si>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</si>
  <si>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</si>
  <si>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</si>
  <si>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</si>
  <si>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</si>
  <si>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</si>
  <si>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</si>
  <si>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</si>
  <si>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</si>
  <si>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</si>
  <si>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</si>
  <si>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</si>
  <si>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</si>
  <si>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</si>
  <si>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</si>
  <si>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</si>
  <si>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</si>
  <si>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</si>
  <si>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</si>
  <si>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</si>
  <si>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</si>
  <si>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</si>
  <si>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</si>
  <si>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</si>
  <si>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</si>
  <si>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</si>
  <si>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</si>
  <si>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</si>
  <si>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</si>
  <si>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</si>
  <si>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</si>
  <si>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</si>
  <si>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</si>
  <si>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</si>
  <si>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</si>
  <si>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</si>
  <si>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</si>
  <si>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</si>
  <si>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</si>
  <si>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</si>
  <si>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</si>
  <si>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</si>
  <si>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</si>
  <si>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</si>
  <si>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</si>
  <si>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</si>
  <si>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</si>
  <si>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</si>
  <si>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</si>
  <si>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</si>
  <si>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</si>
  <si>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</si>
  <si>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</si>
  <si>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</si>
  <si>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</si>
  <si>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</si>
  <si>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</si>
  <si>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</si>
  <si>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</si>
  <si>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</si>
  <si>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</si>
  <si>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</si>
  <si>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</si>
  <si>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</si>
  <si>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</si>
  <si>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</si>
  <si>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</si>
  <si>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</si>
  <si>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</si>
  <si>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</si>
  <si>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</si>
  <si>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</si>
  <si>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</si>
  <si>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</si>
  <si>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</si>
  <si>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</si>
  <si>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</si>
  <si>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</si>
  <si>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</si>
  <si>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</si>
  <si>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</si>
  <si>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</si>
  <si>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</si>
  <si>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</si>
  <si>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</si>
  <si>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</si>
  <si>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</si>
  <si>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</si>
  <si>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</si>
  <si>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</si>
  <si>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</si>
  <si>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</si>
  <si>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</si>
  <si>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</si>
  <si>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</si>
  <si>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</si>
  <si>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</si>
  <si>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</si>
  <si>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</si>
  <si>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</si>
  <si>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</si>
  <si>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</si>
  <si>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</si>
  <si>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</si>
  <si>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</si>
  <si>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</si>
  <si>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</si>
  <si>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</si>
  <si>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</si>
  <si>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</si>
  <si>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</si>
  <si>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</si>
  <si>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</si>
  <si>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</si>
  <si>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</si>
  <si>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</si>
  <si>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</si>
  <si>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</si>
  <si>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</si>
  <si>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</si>
  <si>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</si>
  <si>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</si>
  <si>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</si>
  <si>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</si>
  <si>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</si>
  <si>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</si>
  <si>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</si>
  <si>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</si>
  <si>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</si>
  <si>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</si>
  <si>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</si>
  <si>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</si>
  <si>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</si>
  <si>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</si>
  <si>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</si>
  <si>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</si>
  <si>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</si>
  <si>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</si>
  <si>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</si>
  <si>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</si>
  <si>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</si>
  <si>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</si>
  <si>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</si>
  <si>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</si>
  <si>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</si>
  <si>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</si>
  <si>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</si>
  <si>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</si>
  <si>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</si>
  <si>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</si>
  <si>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</si>
  <si>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</si>
  <si>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</si>
  <si>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</si>
  <si>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</si>
  <si>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</si>
  <si>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</si>
  <si>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</si>
  <si>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</si>
  <si>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</si>
  <si>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</si>
  <si>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</si>
  <si>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</si>
  <si>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</si>
  <si>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</si>
  <si>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</si>
  <si>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</si>
  <si>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</si>
  <si>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</si>
  <si>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</si>
  <si>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</si>
  <si>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</si>
  <si>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</si>
  <si>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</si>
  <si>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</si>
  <si>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</si>
  <si>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</si>
  <si>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</si>
  <si>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</si>
  <si>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</si>
  <si>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</si>
  <si>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</si>
  <si>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</si>
  <si>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</si>
  <si>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</si>
  <si>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</si>
  <si>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</si>
  <si>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</si>
  <si>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</si>
  <si>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</si>
  <si>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</si>
  <si>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</si>
  <si>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</si>
  <si>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</si>
  <si>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</si>
  <si>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</si>
  <si>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</si>
  <si>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</si>
  <si>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</si>
  <si>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</si>
  <si>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</si>
  <si>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</si>
  <si>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</si>
  <si>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</si>
  <si>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</si>
  <si>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</si>
  <si>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</si>
  <si>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</si>
  <si>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</si>
  <si>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</si>
  <si>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</si>
  <si>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</si>
  <si>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</si>
  <si>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</si>
  <si>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</si>
  <si>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</si>
  <si>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</si>
  <si>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</si>
  <si>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</si>
  <si>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</si>
  <si>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</si>
  <si>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</si>
  <si>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</si>
  <si>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</si>
  <si>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</si>
  <si>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</si>
  <si>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</si>
  <si>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</si>
  <si>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</si>
  <si>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</si>
  <si>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</si>
  <si>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</si>
  <si>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</si>
  <si>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</si>
  <si>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</si>
  <si>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</si>
  <si>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</si>
  <si>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</si>
  <si>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</si>
  <si>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</si>
  <si>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</si>
  <si>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</si>
  <si>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</si>
  <si>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</si>
  <si>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</si>
  <si>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</si>
  <si>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</si>
  <si>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</si>
  <si>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</si>
  <si>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</si>
  <si>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</si>
  <si>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</si>
  <si>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</si>
  <si>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</si>
  <si>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</si>
  <si>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</si>
  <si>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</si>
  <si>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</si>
  <si>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</si>
  <si>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</si>
  <si>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</si>
  <si>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</si>
  <si>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</si>
  <si>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</si>
  <si>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</si>
  <si>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</si>
  <si>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</si>
  <si>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</si>
  <si>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</si>
  <si>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</si>
  <si>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</si>
  <si>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</si>
  <si>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</si>
  <si>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</si>
  <si>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</si>
  <si>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</si>
  <si>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</si>
  <si>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</si>
  <si>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</si>
  <si>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</si>
  <si>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</si>
  <si>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</si>
  <si>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</si>
  <si>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</si>
  <si>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</si>
  <si>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</si>
  <si>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</si>
  <si>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</si>
  <si>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</si>
  <si>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</si>
  <si>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</si>
  <si>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</si>
  <si>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</si>
  <si>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</si>
  <si>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</si>
  <si>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</si>
  <si>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</si>
  <si>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</si>
  <si>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</si>
  <si>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</si>
  <si>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</si>
  <si>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</si>
  <si>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</si>
  <si>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</si>
  <si>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</si>
  <si>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</si>
  <si>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</si>
  <si>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</si>
  <si>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</si>
  <si>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</si>
  <si>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</si>
  <si>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</si>
  <si>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</si>
  <si>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</si>
  <si>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</si>
  <si>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</si>
  <si>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</si>
  <si>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</si>
  <si>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</si>
  <si>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</si>
  <si>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</si>
  <si>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</si>
  <si>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</si>
  <si>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</si>
  <si>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</si>
  <si>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</si>
  <si>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</si>
  <si>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</si>
  <si>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</si>
  <si>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</si>
  <si>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</si>
  <si>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</si>
  <si>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</si>
  <si>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</si>
  <si>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</si>
  <si>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</si>
  <si>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</si>
  <si>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</si>
  <si>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</si>
  <si>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</si>
  <si>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</si>
  <si>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</si>
  <si>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</si>
  <si>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</si>
  <si>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</si>
  <si>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</si>
  <si>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</si>
  <si>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</si>
  <si>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</si>
  <si>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</si>
  <si>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</si>
  <si>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</si>
  <si>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</si>
  <si>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</si>
  <si>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</si>
  <si>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</si>
  <si>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</si>
  <si>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</si>
  <si>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</si>
  <si>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</si>
  <si>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</si>
  <si>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</si>
  <si>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</si>
  <si>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</si>
  <si>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</si>
  <si>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</si>
  <si>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</si>
  <si>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</si>
  <si>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</si>
  <si>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</si>
  <si>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</si>
  <si>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</si>
  <si>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</si>
  <si>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</si>
  <si>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</si>
  <si>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</si>
  <si>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</si>
  <si>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</si>
  <si>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</si>
  <si>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</si>
  <si>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</si>
  <si>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</si>
  <si>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</si>
  <si>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</si>
  <si>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</si>
  <si>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</si>
  <si>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</si>
  <si>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</si>
  <si>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</si>
  <si>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</si>
  <si>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</si>
  <si>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</si>
  <si>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</si>
  <si>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</si>
  <si>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</si>
  <si>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</si>
  <si>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</si>
  <si>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</si>
  <si>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</si>
  <si>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</si>
  <si>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</si>
  <si>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</si>
  <si>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</si>
  <si>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</si>
  <si>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</si>
  <si>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</si>
  <si>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</si>
  <si>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</si>
  <si>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</si>
  <si>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</si>
  <si>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</si>
  <si>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</si>
  <si>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</si>
  <si>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</si>
  <si>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</si>
  <si>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</si>
  <si>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</si>
  <si>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</si>
  <si>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</si>
  <si>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</si>
  <si>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</si>
  <si>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</si>
  <si>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</si>
  <si>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</si>
  <si>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</si>
  <si>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</si>
  <si>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</si>
  <si>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</si>
  <si>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</si>
  <si>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</si>
  <si>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</si>
  <si>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</si>
  <si>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</si>
  <si>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</si>
  <si>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</si>
  <si>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</si>
  <si>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</si>
  <si>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</si>
  <si>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</si>
  <si>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</si>
  <si>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</si>
  <si>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</si>
  <si>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</si>
  <si>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</si>
  <si>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</si>
  <si>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</si>
  <si>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</si>
  <si>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</si>
  <si>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</si>
  <si>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</si>
  <si>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</si>
  <si>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</si>
  <si>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</si>
  <si>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</si>
  <si>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</si>
  <si>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</si>
  <si>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</si>
  <si>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</si>
  <si>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</si>
  <si>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</si>
  <si>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</si>
  <si>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</si>
  <si>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</si>
  <si>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</si>
  <si>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</si>
  <si>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</si>
  <si>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</si>
  <si>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</si>
  <si>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</si>
  <si>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</si>
  <si>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</si>
  <si>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</si>
  <si>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</si>
  <si>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</si>
  <si>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</si>
  <si>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</si>
  <si>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</si>
  <si>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</si>
  <si>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</si>
  <si>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</si>
  <si>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</si>
  <si>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</si>
  <si>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</si>
  <si>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</si>
  <si>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</si>
  <si>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</si>
  <si>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</si>
  <si>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</si>
  <si>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</si>
  <si>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</si>
  <si>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</si>
  <si>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</si>
  <si>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</si>
  <si>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</si>
  <si>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</si>
  <si>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</si>
  <si>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</si>
  <si>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</si>
  <si>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</si>
  <si>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</si>
  <si>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</si>
  <si>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</si>
  <si>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</si>
  <si>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</si>
  <si>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</si>
  <si>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</si>
  <si>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</si>
  <si>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</si>
  <si>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</si>
  <si>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</si>
  <si>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</si>
  <si>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</si>
  <si>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</si>
  <si>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</si>
  <si>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</si>
  <si>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</si>
  <si>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</si>
  <si>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</si>
  <si>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</si>
  <si>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</si>
  <si>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</si>
  <si>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</si>
  <si>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</si>
  <si>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</si>
  <si>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</si>
  <si>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</si>
  <si>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</si>
  <si>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</si>
  <si>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</si>
  <si>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</si>
  <si>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</si>
  <si>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</si>
  <si>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</si>
  <si>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</si>
  <si>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</si>
  <si>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</si>
  <si>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</si>
  <si>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</si>
  <si>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</si>
  <si>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</si>
  <si>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</si>
  <si>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</si>
  <si>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</si>
  <si>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</si>
  <si>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</si>
  <si>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</si>
  <si>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</si>
  <si>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</si>
  <si>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</si>
  <si>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</si>
  <si>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</si>
  <si>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</si>
  <si>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</si>
  <si>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</si>
  <si>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</si>
  <si>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</si>
  <si>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</si>
  <si>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</si>
  <si>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</si>
  <si>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</si>
  <si>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</si>
  <si>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</si>
  <si>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</si>
  <si>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</si>
  <si>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</si>
  <si>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</si>
  <si>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</si>
  <si>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</si>
  <si>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</si>
  <si>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</si>
  <si>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</si>
  <si>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</si>
  <si>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</si>
  <si>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</si>
  <si>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</si>
  <si>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</si>
  <si>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</si>
  <si>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</si>
  <si>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</si>
  <si>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</si>
  <si>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</si>
  <si>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</si>
  <si>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</si>
  <si>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</si>
  <si>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</si>
  <si>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</si>
  <si>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</si>
  <si>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</si>
  <si>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</si>
  <si>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</si>
  <si>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</si>
  <si>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</si>
  <si>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</si>
  <si>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</si>
  <si>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</si>
  <si>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</si>
  <si>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</si>
  <si>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</si>
  <si>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</si>
  <si>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</si>
  <si>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</si>
  <si>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</si>
  <si>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</si>
  <si>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</si>
  <si>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</si>
  <si>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</si>
  <si>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</si>
  <si>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</si>
  <si>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</si>
  <si>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</si>
  <si>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</si>
  <si>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</si>
  <si>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</si>
  <si>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</si>
  <si>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</si>
  <si>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</si>
  <si>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</si>
  <si>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</si>
  <si>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</si>
  <si>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</si>
  <si>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</si>
  <si>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</si>
  <si>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</si>
  <si>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</si>
  <si>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</si>
  <si>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</si>
  <si>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</si>
  <si>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</si>
  <si>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</si>
  <si>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</si>
  <si>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</si>
  <si>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</si>
  <si>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</si>
  <si>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</si>
  <si>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</si>
  <si>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</si>
  <si>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</si>
  <si>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</si>
  <si>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</si>
  <si>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</si>
  <si>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</si>
  <si>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</si>
  <si>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</si>
  <si>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</si>
  <si>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</si>
  <si>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</si>
  <si>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</si>
  <si>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</si>
  <si>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</si>
  <si>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</si>
  <si>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</si>
  <si>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</si>
  <si>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</si>
  <si>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</si>
  <si>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</si>
  <si>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</si>
  <si>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</si>
  <si>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</si>
  <si>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</si>
  <si>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</si>
  <si>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</si>
  <si>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</si>
  <si>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</si>
  <si>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</si>
  <si>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</si>
  <si>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</si>
  <si>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</si>
  <si>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</si>
  <si>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</si>
  <si>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</si>
  <si>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</si>
  <si>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</si>
  <si>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</si>
  <si>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</si>
  <si>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</si>
  <si>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</si>
  <si>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</si>
  <si>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</si>
  <si>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</si>
  <si>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</si>
  <si>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</si>
  <si>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</si>
  <si>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</si>
  <si>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</si>
  <si>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</si>
  <si>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</si>
  <si>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</si>
  <si>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</si>
  <si>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</si>
  <si>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</si>
  <si>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</si>
  <si>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</si>
  <si>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</si>
  <si>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</si>
  <si>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</si>
  <si>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</si>
  <si>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</si>
  <si>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</si>
  <si>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</si>
  <si>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</si>
  <si>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</si>
  <si>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</si>
  <si>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</si>
  <si>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</si>
  <si>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</si>
  <si>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</si>
  <si>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</si>
  <si>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</si>
  <si>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</si>
  <si>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</si>
  <si>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</si>
  <si>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</si>
  <si>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</si>
  <si>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</si>
  <si>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</si>
  <si>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</si>
  <si>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</si>
  <si>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</si>
  <si>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</si>
  <si>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</si>
  <si>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</si>
  <si>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</si>
  <si>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</si>
  <si>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</si>
  <si>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</si>
  <si>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</si>
  <si>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</si>
  <si>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</si>
  <si>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</si>
  <si>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</si>
  <si>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</si>
  <si>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</si>
  <si>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</si>
  <si>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</si>
  <si>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</si>
  <si>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</si>
  <si>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</si>
  <si>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</si>
  <si>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</si>
  <si>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</si>
  <si>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</si>
  <si>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</si>
  <si>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</si>
  <si>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</si>
  <si>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</si>
  <si>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</si>
  <si>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</si>
  <si>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</si>
  <si>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</si>
  <si>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</si>
  <si>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</si>
  <si>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</si>
  <si>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</si>
  <si>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</si>
  <si>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</si>
  <si>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</si>
  <si>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</si>
  <si>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</si>
  <si>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</si>
  <si>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</si>
  <si>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</si>
  <si>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</si>
  <si>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</si>
  <si>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</si>
  <si>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</si>
  <si>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</si>
  <si>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</si>
  <si>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</si>
  <si>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</si>
  <si>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</si>
  <si>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</si>
  <si>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</si>
  <si>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</si>
  <si>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</si>
  <si>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</si>
  <si>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</si>
  <si>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</si>
  <si>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</si>
  <si>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</si>
  <si>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</si>
  <si>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</si>
  <si>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</si>
  <si>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</si>
  <si>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</si>
  <si>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</si>
  <si>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</si>
  <si>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</si>
  <si>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</si>
  <si>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</si>
  <si>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</si>
  <si>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</si>
  <si>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</si>
  <si>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</si>
  <si>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</si>
  <si>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</si>
  <si>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</si>
  <si>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</si>
  <si>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</si>
  <si>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</si>
  <si>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</si>
  <si>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</si>
  <si>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</si>
  <si>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</si>
  <si>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</si>
  <si>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</si>
  <si>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</si>
  <si>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</si>
  <si>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</si>
  <si>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</si>
  <si>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</si>
  <si>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</si>
  <si>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</si>
  <si>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</si>
  <si>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</si>
  <si>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</si>
  <si>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</si>
  <si>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</si>
  <si>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</si>
  <si>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</si>
  <si>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</si>
  <si>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</si>
  <si>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</si>
  <si>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</si>
  <si>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</si>
  <si>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</si>
  <si>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</si>
  <si>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</si>
  <si>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</si>
  <si>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</si>
  <si>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</si>
  <si>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</si>
  <si>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</si>
  <si>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</si>
  <si>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</si>
  <si>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</si>
  <si>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</si>
  <si>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</si>
  <si>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</si>
  <si>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</si>
  <si>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</si>
  <si>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</si>
  <si>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</si>
  <si>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</si>
  <si>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</si>
  <si>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</si>
  <si>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</si>
  <si>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</si>
  <si>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</si>
  <si>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</si>
  <si>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</si>
  <si>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</si>
  <si>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</si>
  <si>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</si>
  <si>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</si>
  <si>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</si>
  <si>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</si>
  <si>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</si>
  <si>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</si>
  <si>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</si>
  <si>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</si>
  <si>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</si>
  <si>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</si>
  <si>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</si>
  <si>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</si>
  <si>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</si>
  <si>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</si>
  <si>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</si>
  <si>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</si>
  <si>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</si>
  <si>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</si>
  <si>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</si>
  <si>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</si>
  <si>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</si>
  <si>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</si>
  <si>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</si>
  <si>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</si>
  <si>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</si>
  <si>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</si>
  <si>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</si>
  <si>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</si>
  <si>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</si>
  <si>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</si>
  <si>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</si>
  <si>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</si>
  <si>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</si>
  <si>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</si>
  <si>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</si>
  <si>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</si>
  <si>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</si>
  <si>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</si>
  <si>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</si>
  <si>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</si>
  <si>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</si>
  <si>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</si>
  <si>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</si>
  <si>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</si>
  <si>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</si>
  <si>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</si>
  <si>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</si>
  <si>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</si>
  <si>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</si>
  <si>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</si>
  <si>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</si>
  <si>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</si>
  <si>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</si>
  <si>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</si>
  <si>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</si>
  <si>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</si>
  <si>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</si>
  <si>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</si>
  <si>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</si>
  <si>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</si>
  <si>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</si>
  <si>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</si>
  <si>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</si>
  <si>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</si>
  <si>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</si>
  <si>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</si>
  <si>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</si>
  <si>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</si>
  <si>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</si>
  <si>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</si>
  <si>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</si>
  <si>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</si>
  <si>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</si>
  <si>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</si>
  <si>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</si>
  <si>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</si>
  <si>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</si>
  <si>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</si>
  <si>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</si>
  <si>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</si>
  <si>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</si>
  <si>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</si>
  <si>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</si>
  <si>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</si>
  <si>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</si>
  <si>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</si>
  <si>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</si>
  <si>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</si>
  <si>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</si>
  <si>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</si>
  <si>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</si>
  <si>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</si>
  <si>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</si>
  <si>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</si>
  <si>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</si>
  <si>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</si>
  <si>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</si>
  <si>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</si>
  <si>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</si>
  <si>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</si>
  <si>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</si>
  <si>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</si>
  <si>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</si>
  <si>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</si>
  <si>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</si>
  <si>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</si>
  <si>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</si>
  <si>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</si>
  <si>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</si>
  <si>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</si>
  <si>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</si>
  <si>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</si>
  <si>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</si>
  <si>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</si>
  <si>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</si>
  <si>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</si>
  <si>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</si>
  <si>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</si>
  <si>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</si>
  <si>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</si>
  <si>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</si>
  <si>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</si>
  <si>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</si>
  <si>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</si>
  <si>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</si>
  <si>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</si>
  <si>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</si>
  <si>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</si>
  <si>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</si>
  <si>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</si>
  <si>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</si>
  <si>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</si>
  <si>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</si>
  <si>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</si>
  <si>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</si>
  <si>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</si>
  <si>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</si>
  <si>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</si>
  <si>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</si>
  <si>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</si>
  <si>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</si>
  <si>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</si>
  <si>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</si>
  <si>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</si>
  <si>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</si>
  <si>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</si>
  <si>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</si>
  <si>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</si>
  <si>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</si>
  <si>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</si>
  <si>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</si>
  <si>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</si>
  <si>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</si>
  <si>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</si>
  <si>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</si>
  <si>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</si>
  <si>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</si>
  <si>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</si>
  <si>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</si>
  <si>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</si>
  <si>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</si>
  <si>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</si>
  <si>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</si>
  <si>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</si>
  <si>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</si>
  <si>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</si>
  <si>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</si>
  <si>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</si>
  <si>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</si>
  <si>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</si>
  <si>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</si>
  <si>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</si>
  <si>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</si>
  <si>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</si>
  <si>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</si>
  <si>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</si>
  <si>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</si>
  <si>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</si>
  <si>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</si>
  <si>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</si>
  <si>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</si>
  <si>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</si>
  <si>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</si>
  <si>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</si>
  <si>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</si>
  <si>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</si>
  <si>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</si>
  <si>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</si>
  <si>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</si>
  <si>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</si>
  <si>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</si>
  <si>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</si>
  <si>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</si>
  <si>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</si>
  <si>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</si>
  <si>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</si>
  <si>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</si>
  <si>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</si>
  <si>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</si>
  <si>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</si>
  <si>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</si>
  <si>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</si>
  <si>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</si>
  <si>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</si>
  <si>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</si>
  <si>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</si>
  <si>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</si>
  <si>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</si>
  <si>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</si>
  <si>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</si>
  <si>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</si>
  <si>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</si>
  <si>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</si>
  <si>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</si>
  <si>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</si>
  <si>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</si>
  <si>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</si>
  <si>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</si>
  <si>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</si>
  <si>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</si>
  <si>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</si>
  <si>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</si>
  <si>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</si>
  <si>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</si>
  <si>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</si>
  <si>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</si>
  <si>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</si>
  <si>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</si>
  <si>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</si>
  <si>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</si>
  <si>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</si>
  <si>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</si>
  <si>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</si>
  <si>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</si>
  <si>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</si>
  <si>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</si>
  <si>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</si>
  <si>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</si>
  <si>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</si>
  <si>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</si>
  <si>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</si>
  <si>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</si>
  <si>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</si>
  <si>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</si>
  <si>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</si>
  <si>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</si>
  <si>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</si>
  <si>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</si>
  <si>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</si>
  <si>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</si>
  <si>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</si>
  <si>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</si>
  <si>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</si>
  <si>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</si>
  <si>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</si>
  <si>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</si>
  <si>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</si>
  <si>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</si>
  <si>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</si>
  <si>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</si>
  <si>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</si>
  <si>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</si>
  <si>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</si>
  <si>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</si>
  <si>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</si>
  <si>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</si>
  <si>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</si>
  <si>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</si>
  <si>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</si>
  <si>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</si>
  <si>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</si>
  <si>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</si>
  <si>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</si>
  <si>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</si>
  <si>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</si>
  <si>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</si>
  <si>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</si>
  <si>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</si>
  <si>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</si>
  <si>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</si>
  <si>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</si>
  <si>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</si>
  <si>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</si>
  <si>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</si>
  <si>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</si>
  <si>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</si>
  <si>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</si>
  <si>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</si>
  <si>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</si>
  <si>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</si>
  <si>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</si>
  <si>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</si>
  <si>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</si>
  <si>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</si>
  <si>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</si>
  <si>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</si>
  <si>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</si>
  <si>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</si>
  <si>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</si>
  <si>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</si>
  <si>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</si>
  <si>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</si>
  <si>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</si>
  <si>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</si>
  <si>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</si>
  <si>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</si>
  <si>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</si>
  <si>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</si>
  <si>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</si>
  <si>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</si>
  <si>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</si>
  <si>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</si>
  <si>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</si>
  <si>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</si>
  <si>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</si>
  <si>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</si>
  <si>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</si>
  <si>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</si>
  <si>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</si>
  <si>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</si>
  <si>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</si>
  <si>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</si>
  <si>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</si>
  <si>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</si>
  <si>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</si>
  <si>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</si>
  <si>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</si>
  <si>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</si>
  <si>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</si>
  <si>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</si>
  <si>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</si>
  <si>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</si>
  <si>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</si>
  <si>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</si>
  <si>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</si>
  <si>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</si>
  <si>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</si>
  <si>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</si>
  <si>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</si>
  <si>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</si>
  <si>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</si>
  <si>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</si>
  <si>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</si>
  <si>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</si>
  <si>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</si>
  <si>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</si>
  <si>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</si>
  <si>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</si>
  <si>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</si>
  <si>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</si>
  <si>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</si>
  <si>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</si>
  <si>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</si>
  <si>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</si>
  <si>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</si>
  <si>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</si>
  <si>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</si>
  <si>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</si>
  <si>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</si>
  <si>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</si>
  <si>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</si>
  <si>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</si>
  <si>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</si>
  <si>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</si>
  <si>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</si>
  <si>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</si>
  <si>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</si>
  <si>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</si>
  <si>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</si>
  <si>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</si>
  <si>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</si>
  <si>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</si>
  <si>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</si>
  <si>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</si>
  <si>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</si>
  <si>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</si>
  <si>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</si>
  <si>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</si>
  <si>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</si>
  <si>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</si>
  <si>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</si>
  <si>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</si>
  <si>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</si>
  <si>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</si>
  <si>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</si>
  <si>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</si>
  <si>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</si>
  <si>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</si>
  <si>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</si>
  <si>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</si>
  <si>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</si>
  <si>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</si>
  <si>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</si>
  <si>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</si>
  <si>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</si>
  <si>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</si>
  <si>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</si>
  <si>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</si>
  <si>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</si>
  <si>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</si>
  <si>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</si>
  <si>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</si>
  <si>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</si>
  <si>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</si>
  <si>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</si>
  <si>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</si>
  <si>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</si>
  <si>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</si>
  <si>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</si>
  <si>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</si>
  <si>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</si>
  <si>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</si>
  <si>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</si>
  <si>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</si>
  <si>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</si>
  <si>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</si>
  <si>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</si>
  <si>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</si>
  <si>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</si>
  <si>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</si>
  <si>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</si>
  <si>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</si>
  <si>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</si>
  <si>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</si>
  <si>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</si>
  <si>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</si>
  <si>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</si>
  <si>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</si>
  <si>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</si>
  <si>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</si>
  <si>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</si>
  <si>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</si>
  <si>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</si>
  <si>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</si>
  <si>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</si>
  <si>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</si>
  <si>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</si>
  <si>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</si>
  <si>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</si>
  <si>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</si>
  <si>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</si>
  <si>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</si>
  <si>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</si>
  <si>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</si>
  <si>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</si>
  <si>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</si>
  <si>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</si>
  <si>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</si>
  <si>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</si>
  <si>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</si>
  <si>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</si>
  <si>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</si>
  <si>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</si>
  <si>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</si>
  <si>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</si>
  <si>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</si>
  <si>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</si>
  <si>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</si>
  <si>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</si>
  <si>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</si>
  <si>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</si>
  <si>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</si>
  <si>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</si>
  <si>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</si>
  <si>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</si>
  <si>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</si>
  <si>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</si>
  <si>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</si>
  <si>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</si>
  <si>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</si>
  <si>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</si>
  <si>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</si>
  <si>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</si>
  <si>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</si>
  <si>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</si>
  <si>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</si>
  <si>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</si>
  <si>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</si>
  <si>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</si>
  <si>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</si>
  <si>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</si>
  <si>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</si>
  <si>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</si>
  <si>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</si>
  <si>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</si>
  <si>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</si>
  <si>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</si>
  <si>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</si>
  <si>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</si>
  <si>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</si>
  <si>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</si>
  <si>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</si>
  <si>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</si>
  <si>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</si>
  <si>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</si>
  <si>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</si>
  <si>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</si>
  <si>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</si>
  <si>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</si>
  <si>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</si>
  <si>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</si>
  <si>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</si>
  <si>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</si>
  <si>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</si>
  <si>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</si>
  <si>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</si>
  <si>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</si>
  <si>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</si>
  <si>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</si>
  <si>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</si>
  <si>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</si>
  <si>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</si>
  <si>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</si>
  <si>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</si>
  <si>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</si>
  <si>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</si>
  <si>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</si>
  <si>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</si>
  <si>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</si>
  <si>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</si>
  <si>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</si>
  <si>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</si>
  <si>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</si>
  <si>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</si>
  <si>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</si>
  <si>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</si>
  <si>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</si>
  <si>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</si>
  <si>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</si>
  <si>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</si>
  <si>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</si>
  <si>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</si>
  <si>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</si>
  <si>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</si>
  <si>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</si>
  <si>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</si>
  <si>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</si>
  <si>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</si>
  <si>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</si>
  <si>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</si>
  <si>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</si>
  <si>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</si>
  <si>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</si>
  <si>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</si>
  <si>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</si>
  <si>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</si>
  <si>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</si>
  <si>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</si>
  <si>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</si>
  <si>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</si>
  <si>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</si>
  <si>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</si>
  <si>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</si>
  <si>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</si>
  <si>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</si>
  <si>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</si>
  <si>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</si>
  <si>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</si>
  <si>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</si>
  <si>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</si>
  <si>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</si>
  <si>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</si>
  <si>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</si>
  <si>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</si>
  <si>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</si>
  <si>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</si>
  <si>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</si>
  <si>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</si>
  <si>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</si>
  <si>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</si>
  <si>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</si>
  <si>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</si>
  <si>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</si>
  <si>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</si>
  <si>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</si>
  <si>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</si>
  <si>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</si>
  <si>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</si>
  <si>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</si>
  <si>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</si>
  <si>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</si>
  <si>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</si>
  <si>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</si>
  <si>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</si>
  <si>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</si>
  <si>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</si>
  <si>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</si>
  <si>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</si>
  <si>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</si>
  <si>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</si>
  <si>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</si>
  <si>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</si>
  <si>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</si>
  <si>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</si>
  <si>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</si>
  <si>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</si>
  <si>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</si>
  <si>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</si>
  <si>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</si>
  <si>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</si>
  <si>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</si>
  <si>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</si>
  <si>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</si>
  <si>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</si>
  <si>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</si>
  <si>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</si>
  <si>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</si>
  <si>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</si>
  <si>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</si>
  <si>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</si>
  <si>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</si>
  <si>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</si>
  <si>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</si>
  <si>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</si>
  <si>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</si>
  <si>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</si>
  <si>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</si>
  <si>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</si>
  <si>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</si>
  <si>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</si>
  <si>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</si>
  <si>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</si>
  <si>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</si>
  <si>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</si>
  <si>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</si>
  <si>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</si>
  <si>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</si>
  <si>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</si>
  <si>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</si>
  <si>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</si>
  <si>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</si>
  <si>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</si>
  <si>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</si>
  <si>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</si>
  <si>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</si>
  <si>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</si>
  <si>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</si>
  <si>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</si>
  <si>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</si>
  <si>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</si>
  <si>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</si>
  <si>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</si>
  <si>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</si>
  <si>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</si>
  <si>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</si>
  <si>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</si>
  <si>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</si>
  <si>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</si>
  <si>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</si>
  <si>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</si>
  <si>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</si>
  <si>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</si>
  <si>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</si>
  <si>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</si>
  <si>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</si>
  <si>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</si>
  <si>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</si>
  <si>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</si>
  <si>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</si>
  <si>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</si>
  <si>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</si>
  <si>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</si>
  <si>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</si>
  <si>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</si>
  <si>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</si>
  <si>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</si>
  <si>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</si>
  <si>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</si>
  <si>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</si>
  <si>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</si>
  <si>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</si>
  <si>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</si>
  <si>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</si>
  <si>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</si>
  <si>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</si>
  <si>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</si>
  <si>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</si>
  <si>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</si>
  <si>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</si>
  <si>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</si>
  <si>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</si>
  <si>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</si>
  <si>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</si>
  <si>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</si>
  <si>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</si>
  <si>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</si>
  <si>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</si>
  <si>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</si>
  <si>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</si>
  <si>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</si>
  <si>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</si>
  <si>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</si>
  <si>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</si>
  <si>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</si>
  <si>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</si>
  <si>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</si>
  <si>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</si>
  <si>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</si>
  <si>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</si>
  <si>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</si>
  <si>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</si>
  <si>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</si>
  <si>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</si>
  <si>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</si>
  <si>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</si>
  <si>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</si>
  <si>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</si>
  <si>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</si>
  <si>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</si>
  <si>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</si>
  <si>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</si>
  <si>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</si>
  <si>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</si>
  <si>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</si>
  <si>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</si>
  <si>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</si>
  <si>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</si>
  <si>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</si>
  <si>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</si>
  <si>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</si>
  <si>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</si>
  <si>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</si>
  <si>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</si>
  <si>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</si>
  <si>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</si>
  <si>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</si>
  <si>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</si>
  <si>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</si>
  <si>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</si>
  <si>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</si>
  <si>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</si>
  <si>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</si>
  <si>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</si>
  <si>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</si>
  <si>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</si>
  <si>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</si>
  <si>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</si>
  <si>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</si>
  <si>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</si>
  <si>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</si>
  <si>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</si>
  <si>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</si>
  <si>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</si>
  <si>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</si>
  <si>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</si>
  <si>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</si>
  <si>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</si>
  <si>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</si>
  <si>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</si>
  <si>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</si>
  <si>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</si>
  <si>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</si>
  <si>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</si>
  <si>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</si>
  <si>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</si>
  <si>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</si>
  <si>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</si>
  <si>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</si>
  <si>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</si>
  <si>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</si>
  <si>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</si>
  <si>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</si>
  <si>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</si>
  <si>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</si>
  <si>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</si>
  <si>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</si>
  <si>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</si>
  <si>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</si>
  <si>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</si>
  <si>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</si>
  <si>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</si>
  <si>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</si>
  <si>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</si>
  <si>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</si>
  <si>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</si>
  <si>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</si>
  <si>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</si>
  <si>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</si>
  <si>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</si>
  <si>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</si>
  <si>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</si>
  <si>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</si>
  <si>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</si>
  <si>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</si>
  <si>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</si>
  <si>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</si>
  <si>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</si>
  <si>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</si>
  <si>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</si>
  <si>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</si>
  <si>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</si>
  <si>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</si>
  <si>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</si>
  <si>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</si>
  <si>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</si>
  <si>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</si>
  <si>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</si>
  <si>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</si>
  <si>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</si>
  <si>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</si>
  <si>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</si>
  <si>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</si>
  <si>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</si>
  <si>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</si>
  <si>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</si>
  <si>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</si>
  <si>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</si>
  <si>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</si>
  <si>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</si>
  <si>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</si>
  <si>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</si>
  <si>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</si>
  <si>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</si>
  <si>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</si>
  <si>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</si>
  <si>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</si>
  <si>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</si>
  <si>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</si>
  <si>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</si>
  <si>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</si>
  <si>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</si>
  <si>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</si>
  <si>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</si>
  <si>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</si>
  <si>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</si>
  <si>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</si>
  <si>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</si>
  <si>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</si>
  <si>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</si>
  <si>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</si>
  <si>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</si>
  <si>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</si>
  <si>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</si>
  <si>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</si>
  <si>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</si>
  <si>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</si>
  <si>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</si>
  <si>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</si>
  <si>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</si>
  <si>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</si>
  <si>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</si>
  <si>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</si>
  <si>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</si>
  <si>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</si>
  <si>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</si>
  <si>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</si>
  <si>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</si>
  <si>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</si>
  <si>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</si>
  <si>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</si>
  <si>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</si>
  <si>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</si>
  <si>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</si>
  <si>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</si>
  <si>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</si>
  <si>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</si>
  <si>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</si>
  <si>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</si>
  <si>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</si>
  <si>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</si>
  <si>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</si>
  <si>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</si>
  <si>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</si>
  <si>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</si>
  <si>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</si>
  <si>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</si>
  <si>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</si>
  <si>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</si>
  <si>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</si>
  <si>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</si>
  <si>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</si>
  <si>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</si>
  <si>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</si>
  <si>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</si>
  <si>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</si>
  <si>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</si>
  <si>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</si>
  <si>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</si>
  <si>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</si>
  <si>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</si>
  <si>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</si>
  <si>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</si>
  <si>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</si>
  <si>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</si>
  <si>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</si>
  <si>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</si>
  <si>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</si>
  <si>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</si>
  <si>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</si>
  <si>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</si>
  <si>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</si>
  <si>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</si>
  <si>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</si>
  <si>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</si>
  <si>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</si>
  <si>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</si>
  <si>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</si>
  <si>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</si>
  <si>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</si>
  <si>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</si>
  <si>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</si>
  <si>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</si>
  <si>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</si>
  <si>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</si>
  <si>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</si>
  <si>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</si>
  <si>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</si>
  <si>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</si>
  <si>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</si>
  <si>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</si>
  <si>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</si>
  <si>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</si>
  <si>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</si>
  <si>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</si>
  <si>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</si>
  <si>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</si>
  <si>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</si>
  <si>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</si>
  <si>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</si>
  <si>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</si>
  <si>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</si>
  <si>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</si>
  <si>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</si>
  <si>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</si>
  <si>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</si>
  <si>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</si>
  <si>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</si>
  <si>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</si>
  <si>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</si>
  <si>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</si>
  <si>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</si>
  <si>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</si>
  <si>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</si>
  <si>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</si>
  <si>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</si>
  <si>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</si>
  <si>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</si>
  <si>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</si>
  <si>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</si>
  <si>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</si>
  <si>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</si>
  <si>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</si>
  <si>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</si>
  <si>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</si>
  <si>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</si>
  <si>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</si>
  <si>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</si>
  <si>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</si>
  <si>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</si>
  <si>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</si>
  <si>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</si>
  <si>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</si>
  <si>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</si>
  <si>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</si>
  <si>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</si>
  <si>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</si>
  <si>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</si>
  <si>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</si>
  <si>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</si>
  <si>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</si>
  <si>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</si>
  <si>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</si>
  <si>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</si>
  <si>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</si>
  <si>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</si>
  <si>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</si>
  <si>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</si>
  <si>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</si>
  <si>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</si>
  <si>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</si>
  <si>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</si>
  <si>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</si>
  <si>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</si>
  <si>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</si>
  <si>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</si>
  <si>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</si>
  <si>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</si>
  <si>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</si>
  <si>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</si>
  <si>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</si>
  <si>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</si>
  <si>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</si>
  <si>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</si>
  <si>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</si>
  <si>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</si>
  <si>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</si>
  <si>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</si>
  <si>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</si>
  <si>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</si>
  <si>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</si>
  <si>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</si>
  <si>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</si>
  <si>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</si>
  <si>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</si>
  <si>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</si>
  <si>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</si>
  <si>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</si>
  <si>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</si>
  <si>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</si>
  <si>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</si>
  <si>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</si>
  <si>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</si>
  <si>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</si>
  <si>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</si>
  <si>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</si>
  <si>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</si>
  <si>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</si>
  <si>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</si>
  <si>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</si>
  <si>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</si>
  <si>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</si>
  <si>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</si>
  <si>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</si>
  <si>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</si>
  <si>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</si>
  <si>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</si>
  <si>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</si>
  <si>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</si>
  <si>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</si>
  <si>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</si>
  <si>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</si>
  <si>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</si>
  <si>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</si>
  <si>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</si>
  <si>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</si>
  <si>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</si>
  <si>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</si>
  <si>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</si>
  <si>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</si>
  <si>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</si>
  <si>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</si>
  <si>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</si>
  <si>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</si>
  <si>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</si>
  <si>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</si>
  <si>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</si>
  <si>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</si>
  <si>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</si>
  <si>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</si>
  <si>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</si>
  <si>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</si>
  <si>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</si>
  <si>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</si>
  <si>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</si>
  <si>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</si>
  <si>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</si>
  <si>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</si>
  <si>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</si>
  <si>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</si>
  <si>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</si>
  <si>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</si>
  <si>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</si>
  <si>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</si>
  <si>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</si>
  <si>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</si>
  <si>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</si>
  <si>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</si>
  <si>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</si>
  <si>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</si>
  <si>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</si>
  <si>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</si>
  <si>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</si>
  <si>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</si>
  <si>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</si>
  <si>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</si>
  <si>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</si>
  <si>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</si>
  <si>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</si>
  <si>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</si>
  <si>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</si>
  <si>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</si>
  <si>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</si>
  <si>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</si>
  <si>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</si>
  <si>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</si>
  <si>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</si>
  <si>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</si>
  <si>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</si>
  <si>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</si>
  <si>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</si>
  <si>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</si>
  <si>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</si>
  <si>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</si>
  <si>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</si>
  <si>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</si>
  <si>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</si>
  <si>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</si>
  <si>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</si>
  <si>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</si>
  <si>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</si>
  <si>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</si>
  <si>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</si>
  <si>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</si>
  <si>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</si>
  <si>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</si>
  <si>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</si>
  <si>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</si>
  <si>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</si>
  <si>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</si>
  <si>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</si>
  <si>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</si>
  <si>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</si>
  <si>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</si>
  <si>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</si>
  <si>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</si>
  <si>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</si>
  <si>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</si>
  <si>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</si>
  <si>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</si>
  <si>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</si>
  <si>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</si>
  <si>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</si>
  <si>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</si>
  <si>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</si>
  <si>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</si>
  <si>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</si>
  <si>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</si>
  <si>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</si>
  <si>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</si>
  <si>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</si>
  <si>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</si>
  <si>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</si>
  <si>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</si>
  <si>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</si>
  <si>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</si>
  <si>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</si>
  <si>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</si>
  <si>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</si>
  <si>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</si>
  <si>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</si>
  <si>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</si>
  <si>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</si>
  <si>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</si>
  <si>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</si>
  <si>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</si>
  <si>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</si>
  <si>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</si>
  <si>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</si>
  <si>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</si>
  <si>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</si>
  <si>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</si>
  <si>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</si>
  <si>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</si>
  <si>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</si>
  <si>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</si>
  <si>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</si>
  <si>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</si>
  <si>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</si>
  <si>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</si>
  <si>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</si>
  <si>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</si>
  <si>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</si>
  <si>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</si>
  <si>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</si>
  <si>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</si>
  <si>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</si>
  <si>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</si>
  <si>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</si>
  <si>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</si>
  <si>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</si>
  <si>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</si>
  <si>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</si>
  <si>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</si>
  <si>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</si>
  <si>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</si>
  <si>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</si>
  <si>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</si>
  <si>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</si>
  <si>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</si>
  <si>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</si>
  <si>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</si>
  <si>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</si>
  <si>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</si>
  <si>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</si>
  <si>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</si>
  <si>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</si>
  <si>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</si>
  <si>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</si>
  <si>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</si>
  <si>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</si>
  <si>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</si>
  <si>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</si>
  <si>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</si>
  <si>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</si>
  <si>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</si>
  <si>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</si>
  <si>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</si>
  <si>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</si>
  <si>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</si>
  <si>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</si>
  <si>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</si>
  <si>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</si>
  <si>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</si>
  <si>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</si>
  <si>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</si>
  <si>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</si>
  <si>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</si>
  <si>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</si>
  <si>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</si>
  <si>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</si>
  <si>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</si>
  <si>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</si>
  <si>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</si>
  <si>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</si>
  <si>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</si>
  <si>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</si>
  <si>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</si>
  <si>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</si>
  <si>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</si>
  <si>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</si>
  <si>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</si>
  <si>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</si>
  <si>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</si>
  <si>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</si>
  <si>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</si>
  <si>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</si>
  <si>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</si>
  <si>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</si>
  <si>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</si>
  <si>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</si>
  <si>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</si>
  <si>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</si>
  <si>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</si>
  <si>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</si>
  <si>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</si>
  <si>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</si>
  <si>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</si>
  <si>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</si>
  <si>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</si>
  <si>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</si>
  <si>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</si>
  <si>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</si>
  <si>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</si>
  <si>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</si>
  <si>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</si>
  <si>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</si>
  <si>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</si>
  <si>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</si>
  <si>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</si>
  <si>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</si>
  <si>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</si>
  <si>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</si>
  <si>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</si>
  <si>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</si>
  <si>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</si>
  <si>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</si>
  <si>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</si>
  <si>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</si>
  <si>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</si>
  <si>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</si>
  <si>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</si>
  <si>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</si>
  <si>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</si>
  <si>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</si>
  <si>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</si>
  <si>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</si>
  <si>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</si>
  <si>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</si>
  <si>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</si>
  <si>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</si>
  <si>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</si>
  <si>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</si>
  <si>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</si>
  <si>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</si>
  <si>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</si>
  <si>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</si>
  <si>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</si>
  <si>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</si>
  <si>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</si>
  <si>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</si>
  <si>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</si>
  <si>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</si>
  <si>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</si>
  <si>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</si>
  <si>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</si>
  <si>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</si>
  <si>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</si>
  <si>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</si>
  <si>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</si>
  <si>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</si>
  <si>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</si>
  <si>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</si>
  <si>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</si>
  <si>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</si>
  <si>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</si>
  <si>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</si>
  <si>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</si>
  <si>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</si>
  <si>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</si>
  <si>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</si>
  <si>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</si>
  <si>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</si>
  <si>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</si>
  <si>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</si>
  <si>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</si>
  <si>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</si>
  <si>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</si>
  <si>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</si>
  <si>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</si>
  <si>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</si>
  <si>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</si>
  <si>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</si>
  <si>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</si>
  <si>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</si>
  <si>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</si>
  <si>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</si>
  <si>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</si>
  <si>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</si>
  <si>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</si>
  <si>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</si>
  <si>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</si>
  <si>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</si>
  <si>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</si>
  <si>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</si>
  <si>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</si>
  <si>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</si>
  <si>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</si>
  <si>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</si>
  <si>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</si>
  <si>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</si>
  <si>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</si>
  <si>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</si>
  <si>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</si>
  <si>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</si>
  <si>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</si>
  <si>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</si>
  <si>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</si>
  <si>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</si>
  <si>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</si>
  <si>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</si>
  <si>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</si>
  <si>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</si>
  <si>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</si>
  <si>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</si>
  <si>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</si>
  <si>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</si>
  <si>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</si>
  <si>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</si>
  <si>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</si>
  <si>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</si>
  <si>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</si>
  <si>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</si>
  <si>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</si>
  <si>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</si>
  <si>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</si>
  <si>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</si>
  <si>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</si>
  <si>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</si>
  <si>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</si>
  <si>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</si>
  <si>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</si>
  <si>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</si>
  <si>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</si>
  <si>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</si>
  <si>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</si>
  <si>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</si>
  <si>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</si>
  <si>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</si>
  <si>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</si>
  <si>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</si>
  <si>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</si>
  <si>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</si>
  <si>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</si>
  <si>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</si>
  <si>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</si>
  <si>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</si>
  <si>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</si>
  <si>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</si>
  <si>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</si>
  <si>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</si>
  <si>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</si>
  <si>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</si>
  <si>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</si>
  <si>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</si>
  <si>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</si>
  <si>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</si>
  <si>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</si>
  <si>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</si>
  <si>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</si>
  <si>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</si>
  <si>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</si>
  <si>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</si>
  <si>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</si>
  <si>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</si>
  <si>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</si>
  <si>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</si>
  <si>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</si>
  <si>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</si>
  <si>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</si>
  <si>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</si>
  <si>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</si>
  <si>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</si>
  <si>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</si>
  <si>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</si>
  <si>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</si>
  <si>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</si>
  <si>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</si>
  <si>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</si>
  <si>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</si>
  <si>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</si>
  <si>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</si>
  <si>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</si>
  <si>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</si>
  <si>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</si>
  <si>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</si>
  <si>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</si>
  <si>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</si>
  <si>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</si>
  <si>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</si>
  <si>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</si>
  <si>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</si>
  <si>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</si>
  <si>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</si>
  <si>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</si>
  <si>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</si>
  <si>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</si>
  <si>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</si>
  <si>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</si>
  <si>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</si>
  <si>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</si>
  <si>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</si>
  <si>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</si>
  <si>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</si>
  <si>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</si>
  <si>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</si>
  <si>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</si>
  <si>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</si>
  <si>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</si>
  <si>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</si>
  <si>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</si>
  <si>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</si>
  <si>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</si>
  <si>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</si>
  <si>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</si>
  <si>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</si>
  <si>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</si>
  <si>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</si>
  <si>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</si>
  <si>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</si>
  <si>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</si>
  <si>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</si>
  <si>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</si>
  <si>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</si>
  <si>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</si>
  <si>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</si>
  <si>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</si>
  <si>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</si>
  <si>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</si>
  <si>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</si>
  <si>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</si>
  <si>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</si>
  <si>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</si>
  <si>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</si>
  <si>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</si>
  <si>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</si>
  <si>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</si>
  <si>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</si>
  <si>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</si>
  <si>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</si>
  <si>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</si>
  <si>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</si>
  <si>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</si>
  <si>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</si>
  <si>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</si>
  <si>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</si>
  <si>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</si>
  <si>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</si>
  <si>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</si>
  <si>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</si>
  <si>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</si>
  <si>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</si>
  <si>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</si>
  <si>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</si>
  <si>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</si>
  <si>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</si>
  <si>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</si>
  <si>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</si>
  <si>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</si>
  <si>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</si>
  <si>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</si>
  <si>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</si>
  <si>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</si>
  <si>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</si>
  <si>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</si>
  <si>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</si>
  <si>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</si>
  <si>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</si>
  <si>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</si>
  <si>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</si>
  <si>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</si>
  <si>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</si>
  <si>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</si>
  <si>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</si>
  <si>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</si>
  <si>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</si>
  <si>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</si>
  <si>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</si>
  <si>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</si>
  <si>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</si>
  <si>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</si>
  <si>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</si>
  <si>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</si>
  <si>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</si>
  <si>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</si>
  <si>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</si>
  <si>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</si>
  <si>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</si>
  <si>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</si>
  <si>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</si>
  <si>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</si>
  <si>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</si>
  <si>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</si>
  <si>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</si>
  <si>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</si>
  <si>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</si>
  <si>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</si>
  <si>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</si>
  <si>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</si>
  <si>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</si>
  <si>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</si>
  <si>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</si>
  <si>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</si>
  <si>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</si>
  <si>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</si>
  <si>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</si>
  <si>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</si>
  <si>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</si>
  <si>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</si>
  <si>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</si>
  <si>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</si>
  <si>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</si>
  <si>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</si>
  <si>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</si>
  <si>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</si>
  <si>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</si>
  <si>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</si>
  <si>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</si>
  <si>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</si>
  <si>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</si>
  <si>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</si>
  <si>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</si>
  <si>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</si>
  <si>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</si>
  <si>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</si>
  <si>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</si>
  <si>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</si>
  <si>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</si>
  <si>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</si>
  <si>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</si>
  <si>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</si>
  <si>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</si>
  <si>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</si>
  <si>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</si>
  <si>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</si>
  <si>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</si>
  <si>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</si>
  <si>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</si>
  <si>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</si>
  <si>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</si>
  <si>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</si>
  <si>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</si>
  <si>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</si>
  <si>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</si>
  <si>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</si>
  <si>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</si>
  <si>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</si>
  <si>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</si>
  <si>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</si>
  <si>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</si>
  <si>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</si>
  <si>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</si>
  <si>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</si>
  <si>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</si>
  <si>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</si>
  <si>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</si>
  <si>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</si>
  <si>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</si>
  <si>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</si>
  <si>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</si>
  <si>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</si>
  <si>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</si>
  <si>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</si>
  <si>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</si>
  <si>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</si>
  <si>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</si>
  <si>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</si>
  <si>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</si>
  <si>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</si>
  <si>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</si>
  <si>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</si>
  <si>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</si>
  <si>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</si>
  <si>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</si>
  <si>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</si>
  <si>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</si>
  <si>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</si>
  <si>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</si>
  <si>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</si>
  <si>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</si>
  <si>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</si>
  <si>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</si>
  <si>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</si>
  <si>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</si>
  <si>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</si>
  <si>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</si>
  <si>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</si>
  <si>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</si>
  <si>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</si>
  <si>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</si>
  <si>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</si>
  <si>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</si>
  <si>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</si>
  <si>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</si>
  <si>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</si>
  <si>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</si>
  <si>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</si>
  <si>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</si>
  <si>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</si>
  <si>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</si>
  <si>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</si>
  <si>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</si>
  <si>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</si>
  <si>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</si>
  <si>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</si>
  <si>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</si>
  <si>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</si>
  <si>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</si>
  <si>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</si>
  <si>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</si>
  <si>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</si>
  <si>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</si>
  <si>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</si>
  <si>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</si>
  <si>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</si>
  <si>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</si>
  <si>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</si>
  <si>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</si>
  <si>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</si>
  <si>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</si>
  <si>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</si>
  <si>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</si>
  <si>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</si>
  <si>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</si>
  <si>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</si>
  <si>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</si>
  <si>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</si>
  <si>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</si>
  <si>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</si>
  <si>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</si>
  <si>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</si>
  <si>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</si>
  <si>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</si>
  <si>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</si>
  <si>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</si>
  <si>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</si>
  <si>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</si>
  <si>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</si>
  <si>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</si>
  <si>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</si>
  <si>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</si>
  <si>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</si>
  <si>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</si>
  <si>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</si>
  <si>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</si>
  <si>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</si>
  <si>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</si>
  <si>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</si>
  <si>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</si>
  <si>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</si>
  <si>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</si>
  <si>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</si>
  <si>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</si>
  <si>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</si>
  <si>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</si>
  <si>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</si>
  <si>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</si>
  <si>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</si>
  <si>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</si>
  <si>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</si>
  <si>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</si>
  <si>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</si>
  <si>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</si>
  <si>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</si>
  <si>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</si>
  <si>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</si>
  <si>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</si>
  <si>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</si>
  <si>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</si>
  <si>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</si>
  <si>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</si>
  <si>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</si>
  <si>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</si>
  <si>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</si>
  <si>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</si>
  <si>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</si>
  <si>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</si>
  <si>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</si>
  <si>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</si>
  <si>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</si>
  <si>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</si>
  <si>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</si>
  <si>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</si>
  <si>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</si>
  <si>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</si>
  <si>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</si>
  <si>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</si>
  <si>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</si>
  <si>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</si>
  <si>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</si>
  <si>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</si>
  <si>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</si>
  <si>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</si>
  <si>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</si>
  <si>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</si>
  <si>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</si>
  <si>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</si>
  <si>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</si>
  <si>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</si>
  <si>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</si>
  <si>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</si>
  <si>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</si>
  <si>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</si>
  <si>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</si>
  <si>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</si>
  <si>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</si>
  <si>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</si>
  <si>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</si>
  <si>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</si>
  <si>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</si>
  <si>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</si>
  <si>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</si>
  <si>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</si>
  <si>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</si>
  <si>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</si>
  <si>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</si>
  <si>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</si>
  <si>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</si>
  <si>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</si>
  <si>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</si>
  <si>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</si>
  <si>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</si>
  <si>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</si>
  <si>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</si>
  <si>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</si>
  <si>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</si>
  <si>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</si>
  <si>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</si>
  <si>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</si>
  <si>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</si>
  <si>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</si>
  <si>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</si>
  <si>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</si>
  <si>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</si>
  <si>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</si>
  <si>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</si>
  <si>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</si>
  <si>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</si>
  <si>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</si>
  <si>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</si>
  <si>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</si>
  <si>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</si>
  <si>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</si>
  <si>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</si>
  <si>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</si>
  <si>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</si>
  <si>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</si>
  <si>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</si>
  <si>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</si>
  <si>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</si>
  <si>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</si>
  <si>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</si>
  <si>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</si>
  <si>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</si>
  <si>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</si>
  <si>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</si>
  <si>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</si>
  <si>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</si>
  <si>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</si>
  <si>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</si>
  <si>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</si>
  <si>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</si>
  <si>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</si>
  <si>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</si>
  <si>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</si>
  <si>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</si>
  <si>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</si>
  <si>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</si>
  <si>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</si>
  <si>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</si>
  <si>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</si>
  <si>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</si>
  <si>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</si>
  <si>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</si>
  <si>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</si>
  <si>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</si>
  <si>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</si>
  <si>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</si>
  <si>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</si>
  <si>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</si>
  <si>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</si>
  <si>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</si>
  <si>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</si>
  <si>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</si>
  <si>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</si>
  <si>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</si>
  <si>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</si>
  <si>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</si>
  <si>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</si>
  <si>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</si>
  <si>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</si>
  <si>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</si>
  <si>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</si>
  <si>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</si>
  <si>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</si>
  <si>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</si>
  <si>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</si>
  <si>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</si>
  <si>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</si>
  <si>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</si>
  <si>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</si>
  <si>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</si>
  <si>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</si>
  <si>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</si>
  <si>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</si>
  <si>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</si>
  <si>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</si>
  <si>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</si>
  <si>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</si>
  <si>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</si>
  <si>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</si>
  <si>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</si>
  <si>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</si>
  <si>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</si>
  <si>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</si>
  <si>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</si>
  <si>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</si>
  <si>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</si>
  <si>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</si>
  <si>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</si>
  <si>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</si>
  <si>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</si>
  <si>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</si>
  <si>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</si>
  <si>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</si>
  <si>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</si>
  <si>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</si>
  <si>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</si>
  <si>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</si>
  <si>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</si>
  <si>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</si>
  <si>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</si>
  <si>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</si>
  <si>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</si>
  <si>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</si>
  <si>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</si>
  <si>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</si>
  <si>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</si>
  <si>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</si>
  <si>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</si>
  <si>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</si>
  <si>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</si>
  <si>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</si>
  <si>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</si>
  <si>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</si>
  <si>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</si>
  <si>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</si>
  <si>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</si>
  <si>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</si>
  <si>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</si>
  <si>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</si>
  <si>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</si>
  <si>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</si>
  <si>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</si>
  <si>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</si>
  <si>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</si>
  <si>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</si>
  <si>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</si>
  <si>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</si>
  <si>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</si>
  <si>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</si>
  <si>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</si>
  <si>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</si>
  <si>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</si>
  <si>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</si>
  <si>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</si>
  <si>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</si>
  <si>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</si>
  <si>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</si>
  <si>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</si>
  <si>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</si>
  <si>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</si>
  <si>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</si>
  <si>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</si>
  <si>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</si>
  <si>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</si>
  <si>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</si>
  <si>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</si>
  <si>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</si>
  <si>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</si>
  <si>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</si>
  <si>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</si>
  <si>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</si>
  <si>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</si>
  <si>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</si>
  <si>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</si>
  <si>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</si>
  <si>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</si>
  <si>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</si>
  <si>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</si>
  <si>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</si>
  <si>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</si>
  <si>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</si>
  <si>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</si>
  <si>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</si>
  <si>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</si>
  <si>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</si>
  <si>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</si>
  <si>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</si>
  <si>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</si>
  <si>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</si>
  <si>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</si>
  <si>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</si>
  <si>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</si>
  <si>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</si>
  <si>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</si>
  <si>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</si>
  <si>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</si>
  <si>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</si>
  <si>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</si>
  <si>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</si>
  <si>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</si>
  <si>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</si>
  <si>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</si>
  <si>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</si>
  <si>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</si>
  <si>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</si>
  <si>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</si>
  <si>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</si>
  <si>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</si>
  <si>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</si>
  <si>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</si>
  <si>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</si>
  <si>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</si>
  <si>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</si>
  <si>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</si>
  <si>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</si>
  <si>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</si>
  <si>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</si>
  <si>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</si>
  <si>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</si>
  <si>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</si>
  <si>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</si>
  <si>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</si>
  <si>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</si>
  <si>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</si>
  <si>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</si>
  <si>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</si>
  <si>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</si>
  <si>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</si>
  <si>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</si>
  <si>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</si>
  <si>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</si>
  <si>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</si>
  <si>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</si>
  <si>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</si>
  <si>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</si>
  <si>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</si>
  <si>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</si>
  <si>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</si>
  <si>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</si>
  <si>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</si>
  <si>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</si>
  <si>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</si>
  <si>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</si>
  <si>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</si>
  <si>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</si>
  <si>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</si>
  <si>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</si>
  <si>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</si>
  <si>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</si>
  <si>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</si>
  <si>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</si>
  <si>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</si>
  <si>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</si>
  <si>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</si>
  <si>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</si>
  <si>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</si>
  <si>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</si>
  <si>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</si>
  <si>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</si>
  <si>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</si>
  <si>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</si>
  <si>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</si>
  <si>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</si>
  <si>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</si>
  <si>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</si>
  <si>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</si>
  <si>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</si>
  <si>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</si>
  <si>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</si>
  <si>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</si>
  <si>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</si>
  <si>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</si>
  <si>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</si>
  <si>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</si>
  <si>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</si>
  <si>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</si>
  <si>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</si>
  <si>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</si>
  <si>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</si>
  <si>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</si>
  <si>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</si>
  <si>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</si>
  <si>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</si>
  <si>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</si>
  <si>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</si>
  <si>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</si>
  <si>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</si>
  <si>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</si>
  <si>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</si>
  <si>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</si>
  <si>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</si>
  <si>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</si>
  <si>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</si>
  <si>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</si>
  <si>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</si>
  <si>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</si>
  <si>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</si>
  <si>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</si>
  <si>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</si>
  <si>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</si>
  <si>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</si>
  <si>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</si>
  <si>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</si>
  <si>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</si>
  <si>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</si>
  <si>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</si>
  <si>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</si>
  <si>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</si>
  <si>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</si>
  <si>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</si>
  <si>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</si>
  <si>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</si>
  <si>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</si>
  <si>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</si>
  <si>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</si>
  <si>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</si>
  <si>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</si>
  <si>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</si>
  <si>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</si>
  <si>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</si>
  <si>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</si>
  <si>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</si>
  <si>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</si>
  <si>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</si>
  <si>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</si>
  <si>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</si>
  <si>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</si>
  <si>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</si>
  <si>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</si>
  <si>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</si>
  <si>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</si>
  <si>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</si>
  <si>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</si>
  <si>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</si>
  <si>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</si>
  <si>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</si>
  <si>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</si>
  <si>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</si>
  <si>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</si>
  <si>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</si>
  <si>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</si>
  <si>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</si>
  <si>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</si>
  <si>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</si>
  <si>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</si>
  <si>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</si>
  <si>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</si>
  <si>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</si>
  <si>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</si>
  <si>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</si>
  <si>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</si>
  <si>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</si>
  <si>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</si>
  <si>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</si>
  <si>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</si>
  <si>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</si>
  <si>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</si>
  <si>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</si>
  <si>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</si>
  <si>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</si>
  <si>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</si>
  <si>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</si>
  <si>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</si>
  <si>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</si>
  <si>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</si>
  <si>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</si>
  <si>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</si>
  <si>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</si>
  <si>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</si>
  <si>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</si>
  <si>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</si>
  <si>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</si>
  <si>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</si>
  <si>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</si>
  <si>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</si>
  <si>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</si>
  <si>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</si>
  <si>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</si>
  <si>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</si>
  <si>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</si>
  <si>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</si>
  <si>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</si>
  <si>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</si>
  <si>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</si>
  <si>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</si>
  <si>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</si>
  <si>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</si>
  <si>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</si>
  <si>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</si>
  <si>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</si>
  <si>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</si>
  <si>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</si>
  <si>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</si>
  <si>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</si>
  <si>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</si>
  <si>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</si>
  <si>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</si>
  <si>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</si>
  <si>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</si>
  <si>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</si>
  <si>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</si>
  <si>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</si>
  <si>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</si>
  <si>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</si>
  <si>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</si>
  <si>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</si>
  <si>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</si>
  <si>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</si>
  <si>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</si>
  <si>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</si>
  <si>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</si>
  <si>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</si>
  <si>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</si>
  <si>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</si>
  <si>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</si>
  <si>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</si>
  <si>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</si>
  <si>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</si>
  <si>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</si>
  <si>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</si>
  <si>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</si>
  <si>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</si>
  <si>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</si>
  <si>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</si>
  <si>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</si>
  <si>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</si>
  <si>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</si>
  <si>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</si>
  <si>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</si>
  <si>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</si>
  <si>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</si>
  <si>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</si>
  <si>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</si>
  <si>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</si>
  <si>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</si>
  <si>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</si>
  <si>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</si>
  <si>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</si>
  <si>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</si>
  <si>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</si>
  <si>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</si>
  <si>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</si>
  <si>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</si>
  <si>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</si>
  <si>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</si>
  <si>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</si>
  <si>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</si>
  <si>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</si>
  <si>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</si>
  <si>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</si>
  <si>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</si>
  <si>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</si>
  <si>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</si>
  <si>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</si>
  <si>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</si>
  <si>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</si>
  <si>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</si>
  <si>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</si>
  <si>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</si>
  <si>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</si>
  <si>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</si>
  <si>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</si>
  <si>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</si>
  <si>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</si>
  <si>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</si>
  <si>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</si>
  <si>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</si>
  <si>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</si>
  <si>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</si>
  <si>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</si>
  <si>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</si>
  <si>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</si>
  <si>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</si>
  <si>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</si>
  <si>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</si>
  <si>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</si>
  <si>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</si>
  <si>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</si>
  <si>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</si>
  <si>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</si>
  <si>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</si>
  <si>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</si>
  <si>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</si>
  <si>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</si>
  <si>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</si>
  <si>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</si>
  <si>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</si>
  <si>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</si>
  <si>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</si>
  <si>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</si>
  <si>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</si>
  <si>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</si>
  <si>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</si>
  <si>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</si>
  <si>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</si>
  <si>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</si>
  <si>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</si>
  <si>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</si>
  <si>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</si>
  <si>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</si>
  <si>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</si>
  <si>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</si>
  <si>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</si>
  <si>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</si>
  <si>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</si>
  <si>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</si>
  <si>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</si>
  <si>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</si>
  <si>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</si>
  <si>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</si>
  <si>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</si>
  <si>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</si>
  <si>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</si>
  <si>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</si>
  <si>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</si>
  <si>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</si>
  <si>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</si>
  <si>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</si>
  <si>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</si>
  <si>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</si>
  <si>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</si>
  <si>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</si>
  <si>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</si>
  <si>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</si>
  <si>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</si>
  <si>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</si>
  <si>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</si>
  <si>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</si>
  <si>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</si>
  <si>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</si>
  <si>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</si>
  <si>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</si>
  <si>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</si>
  <si>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</si>
  <si>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</si>
  <si>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</si>
  <si>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</si>
  <si>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</si>
  <si>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</si>
  <si>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</si>
  <si>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</si>
  <si>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</si>
  <si>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</si>
  <si>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</si>
  <si>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</si>
  <si>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</si>
  <si>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</si>
  <si>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</si>
  <si>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</si>
  <si>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</si>
  <si>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</si>
  <si>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</si>
  <si>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</si>
  <si>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</si>
  <si>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</si>
  <si>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</si>
  <si>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</si>
  <si>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</si>
  <si>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</si>
  <si>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</si>
  <si>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</si>
  <si>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</si>
  <si>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</si>
  <si>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</si>
  <si>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</si>
  <si>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</si>
  <si>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</si>
  <si>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</si>
  <si>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</si>
  <si>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</si>
  <si>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</si>
  <si>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</si>
  <si>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</si>
  <si>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</si>
  <si>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</si>
  <si>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</si>
  <si>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</si>
  <si>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</si>
  <si>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</si>
  <si>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</si>
  <si>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</si>
  <si>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</si>
  <si>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</si>
  <si>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</si>
  <si>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</si>
  <si>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</si>
  <si>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</si>
  <si>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</si>
  <si>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</si>
  <si>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</si>
  <si>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</si>
  <si>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</si>
  <si>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</si>
  <si>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</si>
  <si>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</si>
  <si>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</si>
  <si>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</si>
  <si>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</si>
  <si>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</si>
  <si>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</si>
  <si>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</si>
  <si>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</si>
  <si>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</si>
  <si>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</si>
  <si>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</si>
  <si>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</si>
  <si>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</si>
  <si>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</si>
  <si>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</si>
  <si>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</si>
  <si>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</si>
  <si>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</si>
  <si>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</si>
  <si>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</si>
  <si>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</si>
  <si>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</si>
  <si>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</si>
  <si>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</si>
  <si>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</si>
  <si>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</si>
  <si>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</si>
  <si>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</si>
  <si>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</si>
  <si>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</si>
  <si>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</si>
  <si>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</si>
  <si>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</si>
  <si>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</si>
  <si>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</si>
  <si>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</si>
  <si>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</si>
  <si>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</si>
  <si>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</si>
  <si>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</si>
  <si>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</si>
  <si>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</si>
  <si>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</si>
  <si>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</si>
  <si>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</si>
  <si>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</si>
  <si>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</si>
  <si>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</si>
  <si>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</si>
  <si>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</si>
  <si>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</si>
  <si>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</si>
  <si>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</si>
  <si>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</si>
  <si>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</si>
  <si>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</si>
  <si>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</si>
  <si>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</si>
  <si>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</si>
  <si>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</si>
  <si>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</si>
  <si>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</si>
  <si>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</si>
  <si>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</si>
  <si>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</si>
  <si>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</si>
  <si>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</si>
  <si>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</si>
  <si>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</si>
  <si>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</si>
  <si>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</si>
  <si>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</si>
  <si>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</si>
  <si>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</si>
  <si>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</si>
  <si>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</si>
  <si>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</si>
  <si>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</si>
  <si>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</si>
  <si>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</si>
  <si>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</si>
  <si>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</si>
  <si>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</si>
  <si>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</si>
  <si>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</si>
  <si>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</si>
  <si>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</si>
  <si>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</si>
  <si>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</si>
  <si>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</si>
  <si>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</si>
  <si>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</si>
  <si>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</si>
  <si>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</si>
  <si>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</si>
  <si>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</si>
  <si>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</si>
  <si>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</si>
  <si>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</si>
  <si>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</si>
  <si>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</si>
  <si>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</si>
  <si>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</si>
  <si>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</si>
  <si>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</si>
  <si>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</si>
  <si>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</si>
  <si>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</si>
  <si>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</si>
  <si>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</si>
  <si>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</si>
  <si>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</si>
  <si>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</si>
  <si>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</si>
  <si>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</si>
  <si>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</si>
  <si>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</si>
  <si>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</si>
  <si>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</si>
  <si>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</si>
  <si>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</si>
  <si>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</si>
  <si>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</si>
  <si>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</si>
  <si>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</si>
  <si>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</si>
  <si>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</si>
  <si>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</si>
  <si>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</si>
  <si>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</si>
  <si>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</si>
  <si>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</si>
  <si>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</si>
  <si>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</si>
  <si>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</si>
  <si>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</si>
  <si>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</si>
  <si>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</si>
  <si>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</si>
  <si>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</si>
  <si>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</si>
  <si>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</si>
  <si>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</si>
  <si>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</si>
  <si>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</si>
  <si>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</si>
  <si>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</si>
  <si>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</si>
  <si>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</si>
  <si>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</si>
  <si>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</si>
  <si>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</si>
  <si>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</si>
  <si>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</si>
  <si>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</si>
  <si>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</si>
  <si>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</si>
  <si>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</si>
  <si>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</si>
  <si>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</si>
  <si>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</si>
  <si>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</si>
  <si>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</si>
  <si>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</si>
  <si>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</si>
  <si>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</si>
  <si>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</si>
  <si>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</si>
  <si>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</si>
  <si>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</si>
  <si>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</si>
  <si>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</si>
  <si>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</si>
  <si>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</si>
  <si>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</si>
  <si>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</si>
  <si>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</si>
  <si>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</si>
  <si>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</si>
  <si>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</si>
  <si>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</si>
  <si>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</si>
  <si>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</si>
  <si>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</si>
  <si>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</si>
  <si>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</si>
  <si>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</si>
  <si>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</si>
  <si>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</si>
  <si>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</si>
  <si>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</si>
  <si>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</si>
  <si>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</si>
  <si>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</si>
  <si>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</si>
  <si>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</si>
  <si>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</si>
  <si>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</si>
  <si>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</si>
  <si>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</si>
  <si>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</si>
  <si>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</si>
  <si>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</si>
  <si>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</si>
  <si>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</si>
  <si>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</si>
  <si>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</si>
  <si>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</si>
  <si>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</si>
  <si>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</si>
  <si>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</si>
  <si>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</si>
  <si>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</si>
  <si>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</si>
  <si>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</si>
  <si>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</si>
  <si>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</si>
  <si>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</si>
  <si>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</si>
  <si>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</si>
  <si>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</si>
  <si>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</si>
  <si>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</si>
  <si>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</si>
  <si>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</si>
  <si>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</si>
  <si>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</si>
  <si>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</si>
  <si>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</si>
  <si>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</si>
  <si>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</si>
  <si>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</si>
  <si>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</si>
  <si>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</si>
  <si>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</si>
  <si>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</si>
  <si>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</si>
  <si>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</si>
  <si>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</si>
  <si>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</si>
  <si>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</si>
  <si>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</si>
  <si>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</si>
  <si>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</si>
  <si>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</si>
  <si>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</si>
  <si>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</si>
  <si>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</si>
  <si>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</si>
  <si>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</si>
  <si>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</si>
  <si>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</si>
  <si>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</si>
  <si>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</si>
  <si>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</si>
  <si>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</si>
  <si>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</si>
  <si>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</si>
  <si>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</si>
  <si>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</si>
  <si>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</si>
  <si>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</si>
  <si>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</si>
  <si>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</si>
  <si>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</si>
  <si>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</si>
  <si>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</si>
  <si>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</si>
  <si>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</si>
  <si>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</si>
  <si>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</si>
  <si>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</si>
  <si>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</si>
  <si>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</si>
  <si>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</si>
  <si>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</si>
  <si>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</si>
  <si>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</si>
  <si>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</si>
  <si>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</si>
  <si>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</si>
  <si>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</si>
  <si>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</si>
  <si>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</si>
  <si>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</si>
  <si>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</si>
  <si>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</si>
  <si>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</si>
  <si>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</si>
  <si>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</si>
  <si>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</si>
  <si>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</si>
  <si>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</si>
  <si>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</si>
  <si>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</si>
  <si>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</si>
  <si>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</si>
  <si>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</si>
  <si>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</si>
  <si>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</si>
  <si>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</si>
  <si>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</si>
  <si>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</si>
  <si>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</si>
  <si>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</si>
  <si>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</si>
  <si>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</si>
  <si>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</si>
  <si>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</si>
  <si>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</si>
  <si>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</si>
  <si>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</si>
  <si>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</si>
  <si>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</si>
  <si>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</si>
  <si>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</si>
  <si>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</si>
  <si>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</si>
  <si>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</si>
  <si>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</si>
  <si>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</si>
  <si>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</si>
  <si>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</si>
  <si>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</si>
  <si>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</si>
  <si>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</si>
  <si>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</si>
  <si>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</si>
  <si>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</si>
  <si>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</si>
  <si>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</si>
  <si>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</si>
  <si>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</si>
  <si>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</si>
  <si>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</si>
  <si>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</si>
  <si>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</si>
  <si>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</si>
  <si>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</si>
  <si>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</si>
  <si>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</si>
  <si>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</si>
  <si>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</si>
  <si>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</si>
  <si>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</si>
  <si>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</si>
  <si>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</si>
  <si>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</si>
  <si>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</si>
  <si>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</si>
  <si>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</si>
  <si>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</si>
  <si>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</si>
  <si>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</si>
  <si>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</si>
  <si>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</si>
  <si>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</si>
  <si>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</si>
  <si>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</si>
  <si>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</si>
  <si>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</si>
  <si>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</si>
  <si>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</si>
  <si>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</si>
  <si>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</si>
  <si>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</si>
  <si>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</si>
  <si>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</si>
  <si>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</si>
  <si>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</si>
  <si>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</si>
  <si>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</si>
  <si>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</si>
  <si>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</si>
  <si>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</si>
  <si>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</si>
  <si>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</si>
  <si>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</si>
  <si>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</si>
  <si>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</si>
  <si>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</si>
  <si>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</si>
  <si>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</si>
  <si>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</si>
  <si>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</si>
  <si>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</si>
  <si>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</si>
  <si>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</si>
  <si>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</si>
  <si>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</si>
  <si>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</si>
  <si>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</si>
  <si>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</si>
  <si>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</si>
  <si>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</si>
  <si>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</si>
  <si>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</si>
  <si>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</si>
  <si>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</si>
  <si>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</si>
  <si>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</si>
  <si>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</si>
  <si>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</si>
  <si>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</si>
  <si>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</si>
  <si>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</si>
  <si>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</si>
  <si>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</si>
  <si>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</si>
  <si>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</si>
  <si>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</si>
  <si>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</si>
  <si>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</si>
  <si>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</si>
  <si>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</si>
  <si>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</si>
  <si>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</si>
  <si>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</si>
  <si>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</si>
  <si>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</si>
  <si>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</si>
  <si>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</si>
  <si>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</si>
  <si>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</si>
  <si>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</si>
  <si>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</si>
  <si>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</si>
  <si>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</si>
  <si>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</si>
  <si>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</si>
  <si>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</si>
  <si>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</si>
  <si>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</si>
  <si>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</si>
  <si>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</si>
  <si>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</si>
  <si>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</si>
  <si>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</si>
  <si>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</si>
  <si>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</si>
  <si>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</si>
  <si>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</si>
  <si>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</si>
  <si>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</si>
  <si>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</si>
  <si>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</si>
  <si>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</si>
  <si>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</si>
  <si>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</si>
  <si>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</si>
  <si>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</si>
  <si>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</si>
  <si>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</si>
  <si>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</si>
  <si>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</si>
  <si>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</si>
  <si>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</si>
  <si>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</si>
  <si>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</si>
  <si>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</si>
  <si>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</si>
  <si>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</si>
  <si>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</si>
  <si>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</si>
  <si>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</si>
  <si>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</si>
  <si>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</si>
  <si>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</si>
  <si>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</si>
  <si>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</si>
  <si>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</si>
  <si>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</si>
  <si>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</si>
  <si>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</si>
  <si>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</si>
  <si>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</si>
  <si>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</si>
  <si>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</si>
  <si>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</si>
  <si>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</si>
  <si>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</si>
  <si>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</si>
  <si>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</si>
  <si>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</si>
  <si>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</si>
  <si>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</si>
  <si>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</si>
  <si>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</si>
  <si>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</si>
  <si>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</si>
  <si>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</si>
  <si>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</si>
  <si>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</si>
  <si>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</si>
  <si>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</si>
  <si>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</si>
  <si>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</si>
  <si>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</si>
  <si>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</si>
  <si>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</si>
  <si>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</si>
  <si>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</si>
  <si>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</si>
  <si>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</si>
  <si>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</si>
  <si>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</si>
  <si>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</si>
  <si>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</si>
  <si>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</si>
  <si>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</si>
  <si>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</si>
  <si>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</si>
  <si>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</si>
  <si>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</si>
  <si>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</si>
  <si>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</si>
  <si>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</si>
  <si>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</si>
  <si>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</si>
  <si>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</si>
  <si>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</si>
  <si>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</si>
  <si>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</si>
  <si>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</si>
  <si>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</si>
  <si>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</si>
  <si>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</si>
  <si>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</si>
  <si>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</si>
  <si>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</si>
  <si>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</si>
  <si>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</si>
  <si>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</si>
  <si>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</si>
  <si>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</si>
  <si>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</si>
  <si>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</si>
  <si>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</si>
  <si>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</si>
  <si>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</si>
  <si>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</si>
  <si>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</si>
  <si>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</si>
  <si>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</si>
  <si>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</si>
  <si>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</si>
  <si>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</si>
  <si>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</si>
  <si>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</si>
  <si>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</si>
  <si>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</si>
  <si>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</si>
  <si>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</si>
  <si>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</si>
  <si>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</si>
  <si>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</si>
  <si>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</si>
  <si>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</si>
  <si>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</si>
  <si>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</si>
  <si>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</si>
  <si>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</si>
  <si>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</si>
  <si>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</si>
  <si>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</si>
  <si>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</si>
  <si>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</si>
  <si>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</si>
  <si>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</si>
  <si>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</si>
  <si>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</si>
  <si>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</si>
  <si>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</si>
  <si>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</si>
  <si>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</si>
  <si>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</si>
  <si>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</si>
  <si>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</si>
  <si>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</si>
  <si>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</si>
  <si>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</si>
  <si>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</si>
  <si>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</si>
  <si>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</si>
  <si>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</si>
  <si>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</si>
  <si>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</si>
  <si>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</si>
  <si>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</si>
  <si>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</si>
  <si>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</si>
  <si>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</si>
  <si>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</si>
  <si>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</si>
  <si>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</si>
  <si>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</si>
  <si>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</si>
  <si>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</si>
  <si>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</si>
  <si>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</si>
  <si>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</si>
  <si>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</si>
  <si>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</si>
  <si>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</si>
  <si>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</si>
  <si>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</si>
  <si>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</si>
  <si>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</si>
  <si>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</si>
  <si>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</si>
  <si>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</si>
  <si>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</si>
  <si>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</si>
  <si>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</si>
  <si>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</si>
  <si>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</si>
  <si>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</si>
  <si>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</si>
  <si>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</si>
  <si>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</si>
  <si>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</si>
  <si>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</si>
  <si>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</si>
  <si>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</si>
  <si>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</si>
  <si>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</si>
  <si>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</si>
  <si>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</si>
  <si>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</si>
  <si>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</si>
  <si>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</si>
  <si>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</si>
  <si>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</si>
  <si>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</si>
  <si>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</si>
  <si>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</si>
  <si>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</si>
  <si>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</si>
  <si>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</si>
  <si>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</si>
  <si>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</si>
  <si>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</si>
  <si>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</si>
  <si>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</si>
  <si>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</si>
  <si>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</si>
  <si>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</si>
  <si>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</si>
  <si>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</si>
  <si>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</si>
  <si>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</si>
  <si>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</si>
  <si>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</si>
  <si>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</si>
  <si>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</si>
  <si>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</si>
  <si>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</si>
  <si>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</si>
  <si>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</si>
  <si>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</si>
  <si>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</si>
  <si>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</si>
  <si>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</si>
  <si>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</si>
  <si>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</si>
  <si>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</si>
  <si>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</si>
  <si>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</si>
  <si>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</si>
  <si>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</si>
  <si>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</si>
  <si>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</si>
  <si>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</si>
  <si>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</si>
  <si>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</si>
  <si>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</si>
  <si>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</si>
  <si>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</si>
  <si>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</si>
  <si>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</si>
  <si>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</si>
  <si>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</si>
  <si>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</si>
  <si>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</si>
  <si>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</si>
  <si>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</si>
  <si>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</si>
  <si>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</si>
  <si>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</si>
  <si>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</si>
  <si>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</si>
  <si>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</si>
  <si>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</si>
  <si>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</si>
  <si>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</si>
  <si>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</si>
  <si>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</si>
  <si>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</si>
  <si>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</si>
  <si>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</si>
  <si>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</si>
  <si>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</si>
  <si>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</si>
  <si>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</si>
  <si>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</si>
  <si>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</si>
  <si>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</si>
  <si>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</si>
  <si>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</si>
  <si>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</si>
  <si>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</si>
  <si>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</si>
  <si>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</si>
  <si>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</si>
  <si>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</si>
  <si>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</si>
  <si>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</si>
  <si>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</si>
  <si>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</si>
  <si>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</si>
  <si>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</si>
  <si>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</si>
  <si>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</si>
  <si>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</si>
  <si>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</si>
  <si>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</si>
  <si>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</si>
  <si>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</si>
  <si>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</si>
  <si>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</si>
  <si>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</si>
  <si>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</si>
  <si>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</si>
  <si>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</si>
  <si>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</si>
  <si>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</si>
  <si>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</si>
  <si>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</si>
  <si>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</si>
  <si>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</si>
  <si>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</si>
  <si>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</si>
  <si>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</si>
  <si>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</si>
  <si>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</si>
  <si>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</si>
  <si>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</si>
  <si>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</si>
  <si>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</si>
  <si>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</si>
  <si>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</si>
  <si>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</si>
  <si>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</si>
  <si>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</si>
  <si>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</si>
  <si>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</si>
  <si>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</si>
  <si>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</si>
  <si>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</si>
  <si>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</si>
  <si>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</si>
  <si>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</si>
  <si>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</si>
  <si>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</si>
  <si>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</si>
  <si>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</si>
  <si>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</si>
  <si>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</si>
  <si>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</si>
  <si>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</si>
  <si>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</si>
  <si>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</si>
  <si>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</si>
  <si>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</si>
  <si>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</si>
  <si>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</si>
  <si>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</si>
  <si>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</si>
  <si>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</si>
  <si>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</si>
  <si>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</si>
  <si>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</si>
  <si>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</si>
  <si>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</si>
  <si>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</si>
  <si>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</si>
  <si>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</si>
  <si>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</si>
  <si>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</si>
  <si>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</si>
  <si>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</si>
  <si>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</si>
  <si>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</si>
  <si>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</si>
  <si>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</si>
  <si>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</si>
  <si>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</si>
  <si>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</si>
  <si>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</si>
  <si>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</si>
  <si>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</si>
  <si>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</si>
  <si>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</si>
  <si>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</si>
  <si>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</si>
  <si>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</si>
  <si>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</si>
  <si>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</si>
  <si>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</si>
  <si>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</si>
  <si>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</si>
  <si>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</si>
  <si>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</si>
  <si>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</si>
  <si>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</si>
  <si>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</si>
  <si>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</si>
  <si>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</si>
  <si>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</si>
  <si>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</si>
  <si>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</si>
  <si>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</si>
  <si>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</si>
  <si>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</si>
  <si>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</si>
  <si>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</si>
  <si>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</si>
  <si>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</si>
  <si>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</si>
  <si>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</si>
  <si>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</si>
  <si>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</si>
  <si>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</si>
  <si>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</si>
  <si>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</si>
  <si>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</si>
  <si>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</si>
  <si>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</si>
  <si>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</si>
  <si>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</si>
  <si>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</si>
  <si>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</si>
  <si>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</si>
  <si>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</si>
  <si>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</si>
  <si>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</si>
  <si>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</si>
  <si>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</si>
  <si>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</si>
  <si>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</si>
  <si>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</si>
  <si>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</si>
  <si>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</si>
  <si>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</si>
  <si>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</si>
  <si>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</si>
  <si>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</si>
  <si>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</si>
  <si>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</si>
  <si>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</si>
  <si>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</si>
  <si>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</si>
  <si>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</si>
  <si>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</si>
  <si>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</si>
  <si>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</si>
  <si>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</si>
  <si>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</si>
  <si>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</si>
  <si>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</si>
  <si>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</si>
  <si>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</si>
  <si>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</si>
  <si>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</si>
  <si>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</si>
  <si>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</si>
  <si>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</si>
  <si>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</si>
  <si>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</si>
  <si>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</si>
  <si>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</si>
  <si>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</si>
  <si>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</si>
  <si>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</si>
  <si>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</si>
  <si>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</si>
  <si>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</si>
  <si>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</si>
  <si>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</si>
  <si>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</si>
  <si>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</si>
  <si>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</si>
  <si>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</si>
  <si>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</si>
  <si>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</si>
  <si>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</si>
  <si>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</si>
  <si>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</si>
  <si>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</si>
  <si>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</si>
  <si>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</si>
  <si>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</si>
  <si>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</si>
  <si>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</si>
  <si>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</si>
  <si>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</si>
  <si>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</si>
  <si>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</si>
  <si>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</si>
  <si>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</si>
  <si>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</si>
  <si>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</si>
  <si>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</si>
  <si>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</si>
  <si>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</si>
  <si>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</si>
  <si>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</si>
  <si>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</si>
  <si>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</si>
  <si>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</si>
  <si>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</si>
  <si>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</si>
  <si>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</si>
  <si>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</si>
  <si>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</si>
  <si>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</si>
  <si>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</si>
  <si>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</si>
  <si>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</si>
  <si>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</si>
  <si>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</si>
  <si>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</si>
  <si>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</si>
  <si>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</si>
  <si>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</si>
  <si>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</si>
  <si>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</si>
  <si>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</si>
  <si>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</si>
  <si>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</si>
  <si>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</si>
  <si>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</si>
  <si>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</si>
  <si>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</si>
  <si>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</si>
  <si>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</si>
  <si>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</si>
  <si>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</si>
  <si>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</si>
  <si>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</si>
  <si>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</si>
  <si>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</si>
  <si>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</si>
  <si>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</si>
  <si>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</si>
  <si>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</si>
  <si>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</si>
  <si>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</si>
  <si>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</si>
  <si>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</si>
  <si>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</si>
  <si>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</si>
  <si>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</si>
  <si>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</si>
  <si>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</si>
  <si>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</si>
  <si>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</si>
  <si>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</si>
  <si>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</si>
  <si>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</si>
  <si>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</si>
  <si>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</si>
  <si>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</si>
  <si>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</si>
  <si>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</si>
  <si>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</si>
  <si>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</si>
  <si>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</si>
  <si>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</si>
  <si>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</si>
  <si>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</si>
  <si>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</si>
  <si>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</si>
  <si>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</si>
  <si>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</si>
  <si>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</si>
  <si>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</si>
  <si>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</si>
  <si>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</si>
  <si>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</si>
  <si>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</si>
  <si>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</si>
  <si>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</si>
  <si>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</si>
  <si>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</si>
  <si>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</si>
  <si>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</si>
  <si>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</si>
  <si>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</si>
  <si>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</si>
  <si>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</si>
  <si>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</si>
  <si>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</si>
  <si>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</si>
  <si>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</si>
  <si>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</si>
  <si>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</si>
  <si>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</si>
  <si>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</si>
  <si>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</si>
  <si>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</si>
  <si>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</si>
  <si>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</si>
  <si>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</si>
  <si>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</si>
  <si>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</si>
  <si>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</si>
  <si>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</si>
  <si>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</si>
  <si>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</si>
  <si>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</si>
  <si>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</si>
  <si>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</si>
  <si>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</si>
  <si>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</si>
  <si>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</si>
  <si>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</si>
  <si>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</si>
  <si>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</si>
  <si>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</si>
  <si>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</si>
  <si>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</si>
  <si>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</si>
  <si>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</si>
  <si>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</si>
  <si>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</si>
  <si>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</si>
  <si>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</si>
  <si>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</si>
  <si>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</si>
  <si>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</si>
  <si>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</si>
  <si>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</si>
  <si>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</si>
  <si>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</si>
  <si>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</si>
  <si>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</si>
  <si>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</si>
  <si>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</si>
  <si>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</si>
  <si>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</si>
  <si>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</si>
  <si>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</si>
  <si>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</si>
  <si>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</si>
  <si>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</si>
  <si>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</si>
  <si>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</si>
  <si>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</si>
  <si>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</si>
  <si>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</si>
  <si>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</si>
  <si>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</si>
  <si>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</si>
  <si>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</si>
  <si>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</si>
  <si>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</si>
  <si>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</si>
  <si>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</si>
  <si>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</si>
  <si>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</si>
  <si>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</si>
  <si>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</si>
  <si>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</si>
  <si>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</si>
  <si>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</si>
  <si>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</si>
  <si>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</si>
  <si>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</si>
  <si>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</si>
  <si>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</si>
  <si>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</si>
  <si>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</si>
  <si>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</si>
  <si>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</si>
  <si>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</si>
  <si>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</si>
  <si>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</si>
  <si>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</si>
  <si>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</si>
  <si>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</si>
  <si>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</si>
  <si>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</si>
  <si>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</si>
  <si>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</si>
  <si>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</si>
  <si>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</si>
  <si>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</si>
  <si>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</si>
  <si>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</si>
  <si>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</si>
  <si>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</si>
  <si>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</si>
  <si>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</si>
  <si>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</si>
  <si>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</si>
  <si>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</si>
  <si>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</si>
  <si>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</si>
  <si>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</si>
  <si>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</si>
  <si>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</si>
  <si>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</si>
  <si>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</si>
  <si>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</si>
  <si>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</si>
  <si>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</si>
  <si>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</si>
  <si>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</si>
  <si>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</si>
  <si>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</si>
  <si>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</si>
  <si>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</si>
  <si>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</si>
  <si>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</si>
  <si>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</si>
  <si>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</si>
  <si>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</si>
  <si>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</si>
  <si>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</si>
  <si>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</si>
  <si>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</si>
  <si>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</si>
  <si>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</si>
  <si>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</si>
  <si>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</si>
  <si>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</si>
  <si>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</si>
  <si>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</si>
  <si>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</si>
  <si>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</si>
  <si>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</si>
  <si>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</si>
  <si>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</si>
  <si>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</si>
  <si>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</si>
  <si>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</si>
  <si>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</si>
  <si>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</si>
  <si>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</si>
  <si>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</si>
  <si>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</si>
  <si>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</si>
  <si>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</si>
  <si>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</si>
  <si>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</si>
  <si>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</si>
  <si>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</si>
  <si>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</si>
  <si>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</si>
  <si>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</si>
  <si>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</si>
  <si>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</si>
  <si>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</si>
  <si>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</si>
  <si>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</si>
  <si>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</si>
  <si>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</si>
  <si>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</si>
  <si>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</si>
  <si>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</si>
  <si>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</si>
  <si>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</si>
  <si>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</si>
  <si>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</si>
  <si>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</si>
  <si>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</si>
  <si>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</si>
  <si>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</si>
  <si>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</si>
  <si>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</si>
  <si>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</si>
  <si>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</si>
  <si>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</si>
  <si>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</si>
  <si>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</si>
  <si>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</si>
  <si>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</si>
  <si>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</si>
  <si>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</si>
  <si>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</si>
  <si>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</si>
  <si>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</si>
  <si>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</si>
  <si>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</si>
  <si>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</si>
  <si>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</si>
  <si>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</si>
  <si>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</si>
  <si>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</si>
  <si>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</si>
  <si>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</si>
  <si>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</si>
  <si>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</si>
  <si>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</si>
  <si>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</si>
  <si>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</si>
  <si>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</si>
  <si>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</si>
  <si>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</si>
  <si>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</si>
  <si>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</si>
  <si>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</si>
  <si>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</si>
  <si>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</si>
  <si>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</si>
  <si>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</si>
  <si>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</si>
  <si>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</si>
  <si>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</si>
  <si>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</si>
  <si>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</si>
  <si>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</si>
  <si>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</si>
  <si>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</si>
  <si>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</si>
  <si>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</si>
  <si>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</si>
  <si>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</si>
  <si>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</si>
  <si>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</si>
  <si>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</si>
  <si>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</si>
  <si>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</si>
  <si>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</si>
  <si>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</si>
  <si>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</si>
  <si>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</si>
  <si>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</si>
  <si>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</si>
  <si>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</si>
  <si>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</si>
  <si>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</si>
  <si>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</si>
  <si>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</si>
  <si>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</si>
  <si>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</si>
  <si>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</si>
  <si>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</si>
  <si>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</si>
  <si>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</si>
  <si>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</si>
  <si>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</si>
  <si>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</si>
  <si>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</si>
  <si>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</si>
  <si>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</si>
  <si>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</si>
  <si>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</si>
  <si>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</si>
  <si>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</si>
  <si>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</si>
  <si>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</si>
  <si>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</si>
  <si>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</si>
  <si>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</si>
  <si>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</si>
  <si>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</si>
  <si>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</si>
  <si>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</si>
  <si>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</si>
  <si>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</si>
  <si>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</si>
  <si>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</si>
  <si>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</si>
  <si>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</si>
  <si>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</si>
  <si>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</si>
  <si>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</si>
  <si>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</si>
  <si>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</si>
  <si>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</si>
  <si>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</si>
  <si>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</si>
  <si>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</si>
  <si>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</si>
  <si>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</si>
  <si>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</si>
  <si>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</si>
  <si>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</si>
  <si>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</si>
  <si>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</si>
  <si>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</si>
  <si>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</si>
  <si>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</si>
  <si>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</si>
  <si>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</si>
  <si>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</si>
  <si>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</si>
  <si>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</si>
  <si>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</si>
  <si>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</si>
  <si>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</si>
  <si>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</si>
  <si>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</si>
  <si>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</si>
  <si>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</si>
  <si>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</si>
  <si>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</si>
  <si>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</si>
  <si>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</si>
  <si>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</si>
  <si>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</si>
  <si>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</si>
  <si>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</si>
  <si>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</si>
  <si>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</si>
  <si>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</si>
  <si>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</si>
  <si>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</si>
  <si>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</si>
  <si>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</si>
  <si>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</si>
  <si>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</si>
  <si>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</si>
  <si>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</si>
  <si>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</si>
  <si>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</si>
  <si>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</si>
  <si>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</si>
  <si>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</si>
  <si>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</si>
  <si>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</si>
  <si>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</si>
  <si>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</si>
  <si>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</si>
  <si>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</si>
  <si>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</si>
  <si>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</si>
  <si>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</si>
  <si>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</si>
  <si>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</si>
  <si>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</si>
  <si>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</si>
  <si>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</si>
  <si>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</si>
  <si>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</si>
  <si>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</si>
  <si>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</si>
  <si>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</si>
  <si>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</si>
  <si>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</si>
  <si>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</si>
  <si>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</si>
  <si>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</si>
  <si>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</si>
  <si>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</si>
  <si>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</si>
  <si>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</si>
  <si>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</si>
  <si>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</si>
  <si>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</si>
  <si>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</si>
  <si>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</si>
  <si>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</si>
  <si>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</si>
  <si>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</si>
  <si>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</si>
  <si>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</si>
  <si>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</si>
  <si>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</si>
  <si>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</si>
  <si>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</si>
  <si>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</si>
  <si>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</si>
  <si>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</si>
  <si>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</si>
  <si>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</si>
  <si>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</si>
  <si>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</si>
  <si>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</si>
  <si>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</si>
  <si>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</si>
  <si>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</si>
  <si>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</si>
  <si>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</si>
  <si>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</si>
  <si>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</si>
  <si>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</si>
  <si>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</si>
  <si>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</si>
  <si>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</si>
  <si>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</si>
  <si>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</si>
  <si>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</si>
  <si>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</si>
  <si>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</si>
  <si>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</si>
  <si>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</si>
  <si>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</si>
  <si>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</si>
  <si>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</si>
  <si>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</si>
  <si>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</si>
  <si>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</si>
  <si>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</si>
  <si>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</si>
  <si>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</si>
  <si>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</si>
  <si>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</si>
  <si>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</si>
  <si>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</si>
  <si>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</si>
  <si>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</si>
  <si>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</si>
  <si>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</si>
  <si>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</si>
  <si>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</si>
  <si>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</si>
  <si>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</si>
  <si>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</si>
  <si>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</si>
  <si>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</si>
  <si>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</si>
  <si>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</si>
  <si>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</si>
  <si>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</si>
  <si>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</si>
  <si>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</si>
  <si>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</si>
  <si>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</si>
  <si>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</si>
  <si>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</si>
  <si>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</si>
  <si>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</si>
  <si>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</si>
  <si>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</si>
  <si>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</si>
  <si>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</si>
  <si>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</si>
  <si>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</si>
  <si>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</si>
  <si>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</si>
  <si>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</si>
  <si>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</si>
  <si>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</si>
  <si>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</si>
  <si>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</si>
  <si>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</si>
  <si>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</si>
  <si>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</si>
  <si>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</si>
  <si>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</si>
  <si>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</si>
  <si>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</si>
  <si>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</si>
  <si>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</si>
  <si>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</si>
  <si>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</si>
  <si>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</si>
  <si>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</si>
  <si>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</si>
  <si>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</si>
  <si>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</si>
  <si>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</si>
  <si>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</si>
  <si>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</si>
  <si>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</si>
  <si>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</si>
  <si>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</si>
  <si>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</si>
  <si>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</si>
  <si>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</si>
  <si>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</si>
  <si>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</si>
  <si>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</si>
  <si>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</si>
  <si>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</si>
  <si>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</si>
  <si>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</si>
  <si>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</si>
  <si>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</si>
  <si>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</si>
  <si>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</si>
  <si>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</si>
  <si>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</si>
  <si>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</si>
  <si>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</si>
  <si>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</si>
  <si>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</si>
  <si>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</si>
  <si>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</si>
  <si>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</si>
  <si>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</si>
  <si>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</si>
  <si>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</si>
  <si>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</si>
  <si>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</si>
  <si>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</si>
  <si>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</si>
  <si>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</si>
  <si>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</si>
  <si>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</si>
  <si>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</si>
  <si>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</si>
  <si>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</si>
  <si>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</si>
  <si>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</si>
  <si>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</si>
  <si>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</si>
  <si>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</si>
  <si>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</si>
  <si>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</si>
  <si>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</si>
  <si>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</si>
  <si>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</si>
  <si>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</si>
  <si>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</si>
  <si>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</si>
  <si>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</si>
  <si>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</si>
  <si>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</si>
  <si>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</si>
  <si>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</si>
  <si>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</si>
  <si>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</si>
  <si>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</si>
  <si>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</si>
  <si>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</si>
  <si>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</si>
  <si>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</si>
  <si>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</si>
  <si>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</si>
  <si>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</si>
  <si>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</si>
  <si>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</si>
  <si>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</si>
  <si>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</si>
  <si>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</si>
  <si>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</si>
  <si>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</si>
  <si>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</si>
  <si>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</si>
  <si>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</si>
  <si>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</si>
  <si>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</si>
  <si>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</si>
  <si>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</si>
  <si>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</si>
  <si>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</si>
  <si>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</si>
  <si>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</si>
  <si>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</si>
  <si>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</si>
  <si>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</si>
  <si>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</si>
  <si>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</si>
  <si>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</si>
  <si>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</si>
  <si>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</si>
  <si>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</si>
  <si>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</si>
  <si>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</si>
  <si>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</si>
  <si>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</si>
  <si>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</si>
  <si>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</si>
  <si>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</si>
  <si>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</si>
  <si>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</si>
  <si>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</si>
  <si>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</si>
  <si>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</si>
  <si>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</si>
  <si>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</si>
  <si>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</si>
  <si>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</si>
  <si>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</si>
  <si>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</si>
  <si>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</si>
  <si>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</si>
  <si>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</si>
  <si>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</si>
  <si>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</si>
  <si>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</si>
  <si>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</si>
  <si>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</si>
  <si>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</si>
  <si>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</si>
  <si>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</si>
  <si>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</si>
  <si>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</si>
  <si>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</si>
  <si>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</si>
  <si>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</si>
  <si>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</si>
  <si>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</si>
  <si>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</si>
  <si>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</si>
  <si>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</si>
  <si>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</si>
  <si>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</si>
  <si>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</si>
  <si>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</si>
  <si>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</si>
  <si>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</si>
  <si>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</si>
  <si>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</si>
  <si>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</si>
  <si>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</si>
  <si>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</si>
  <si>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</si>
  <si>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</si>
  <si>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</si>
  <si>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</si>
  <si>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</si>
  <si>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</si>
  <si>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</si>
  <si>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</si>
  <si>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</si>
  <si>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</si>
  <si>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</si>
  <si>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</si>
  <si>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</si>
  <si>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</si>
  <si>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</si>
  <si>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</si>
  <si>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</si>
  <si>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</si>
  <si>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</si>
  <si>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</si>
  <si>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</si>
  <si>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</si>
  <si>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</si>
  <si>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</si>
  <si>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</si>
  <si>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</si>
  <si>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</si>
  <si>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</si>
  <si>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</si>
  <si>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</si>
  <si>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</si>
  <si>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</si>
  <si>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</si>
  <si>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</si>
  <si>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</si>
  <si>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</si>
  <si>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</si>
  <si>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</si>
  <si>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</si>
  <si>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</si>
  <si>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</si>
  <si>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</si>
  <si>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</si>
  <si>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</si>
  <si>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</si>
  <si>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</si>
  <si>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</si>
  <si>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</si>
  <si>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</si>
  <si>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</si>
  <si>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</si>
  <si>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</si>
  <si>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</si>
  <si>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</si>
  <si>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</si>
  <si>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</si>
  <si>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</si>
  <si>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</si>
  <si>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</si>
  <si>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</si>
  <si>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</si>
  <si>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</si>
  <si>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</si>
  <si>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</si>
  <si>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</si>
  <si>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</si>
  <si>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</si>
  <si>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</si>
  <si>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</si>
  <si>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</si>
  <si>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</si>
  <si>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</si>
  <si>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</si>
  <si>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</si>
  <si>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</si>
  <si>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</si>
  <si>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</si>
  <si>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</si>
  <si>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</si>
  <si>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</si>
  <si>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</si>
  <si>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</si>
  <si>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</si>
  <si>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</si>
  <si>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</si>
  <si>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</si>
  <si>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</si>
  <si>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</si>
  <si>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</si>
  <si>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</si>
  <si>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</si>
  <si>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</si>
  <si>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</si>
  <si>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</si>
  <si>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</si>
  <si>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</si>
  <si>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</si>
  <si>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</si>
  <si>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</si>
  <si>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</si>
  <si>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</si>
  <si>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</si>
  <si>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</si>
  <si>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</si>
  <si>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</si>
  <si>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</si>
  <si>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</si>
  <si>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</si>
  <si>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</si>
  <si>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</si>
  <si>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</si>
  <si>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</si>
  <si>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</si>
  <si>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</si>
  <si>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</si>
  <si>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</si>
  <si>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</si>
  <si>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</si>
  <si>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</si>
  <si>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</si>
  <si>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</si>
  <si>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</si>
  <si>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</si>
  <si>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</si>
  <si>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</si>
  <si>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</si>
  <si>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</si>
  <si>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</si>
  <si>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</si>
  <si>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</si>
  <si>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</si>
  <si>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</si>
  <si>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</si>
  <si>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</si>
  <si>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</si>
  <si>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</si>
  <si>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</si>
  <si>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</si>
  <si>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</si>
  <si>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</si>
  <si>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</si>
  <si>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</si>
  <si>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</si>
  <si>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</si>
  <si>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</si>
  <si>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</si>
  <si>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</si>
  <si>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</si>
  <si>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</si>
  <si>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</si>
  <si>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</si>
  <si>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</si>
  <si>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</si>
  <si>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</si>
  <si>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</si>
  <si>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</si>
  <si>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</si>
  <si>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</si>
  <si>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</si>
  <si>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</si>
  <si>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</si>
  <si>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</si>
  <si>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</si>
  <si>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</si>
  <si>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</si>
  <si>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</si>
  <si>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</si>
  <si>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</si>
  <si>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</si>
  <si>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</si>
  <si>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</si>
  <si>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</si>
  <si>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</si>
  <si>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</si>
  <si>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</si>
  <si>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</si>
  <si>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</si>
  <si>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</si>
  <si>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</si>
  <si>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</si>
  <si>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</si>
  <si>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</si>
  <si>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</si>
  <si>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</si>
  <si>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</si>
  <si>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</si>
  <si>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</si>
  <si>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</si>
  <si>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</si>
  <si>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</si>
  <si>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</si>
  <si>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</si>
  <si>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</si>
  <si>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</si>
  <si>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</si>
  <si>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</si>
  <si>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</si>
  <si>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</si>
  <si>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</si>
  <si>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</si>
  <si>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</si>
  <si>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</si>
  <si>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</si>
  <si>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</si>
  <si>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</si>
  <si>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</si>
  <si>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</si>
  <si>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</si>
  <si>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</si>
  <si>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</si>
  <si>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</si>
  <si>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</si>
  <si>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</si>
  <si>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</si>
  <si>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</si>
  <si>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</si>
  <si>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</si>
  <si>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</si>
  <si>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</si>
  <si>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</si>
  <si>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</si>
  <si>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</si>
  <si>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</si>
  <si>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</si>
  <si>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</si>
  <si>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</si>
  <si>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</si>
  <si>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</si>
  <si>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</si>
  <si>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</si>
  <si>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</si>
  <si>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</si>
  <si>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</si>
  <si>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</si>
  <si>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</si>
  <si>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</si>
  <si>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</si>
  <si>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</si>
  <si>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</si>
  <si>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</si>
  <si>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</si>
  <si>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</si>
  <si>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</si>
  <si>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</si>
  <si>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</si>
  <si>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</si>
  <si>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</si>
  <si>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</si>
  <si>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</si>
  <si>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</si>
  <si>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</si>
  <si>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</si>
  <si>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</si>
  <si>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</si>
  <si>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</si>
  <si>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</si>
  <si>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</si>
  <si>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</si>
  <si>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</si>
  <si>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</si>
  <si>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</si>
  <si>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</si>
  <si>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</si>
  <si>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</si>
  <si>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</si>
  <si>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</si>
  <si>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</si>
  <si>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</si>
  <si>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</si>
  <si>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</si>
  <si>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</si>
  <si>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</si>
  <si>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</si>
  <si>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</si>
  <si>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</si>
  <si>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</si>
  <si>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</si>
  <si>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</si>
  <si>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</si>
  <si>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</si>
  <si>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</si>
  <si>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</si>
  <si>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</si>
  <si>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</si>
  <si>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</si>
  <si>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</si>
  <si>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</si>
  <si>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</si>
  <si>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</si>
  <si>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</si>
  <si>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</si>
  <si>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</si>
  <si>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</si>
  <si>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</si>
  <si>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</si>
  <si>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</si>
  <si>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</si>
  <si>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</si>
  <si>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</si>
  <si>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</si>
  <si>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</si>
  <si>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</si>
  <si>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</si>
  <si>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</si>
  <si>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</si>
  <si>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</si>
  <si>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</si>
  <si>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</si>
  <si>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</si>
  <si>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</si>
  <si>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</si>
  <si>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</si>
  <si>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</si>
  <si>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</si>
  <si>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</si>
  <si>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</si>
  <si>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</si>
  <si>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</si>
  <si>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</si>
  <si>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</si>
  <si>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</si>
  <si>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</si>
  <si>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</si>
  <si>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</si>
  <si>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</si>
  <si>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</si>
  <si>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</si>
  <si>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</si>
  <si>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</si>
  <si>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</si>
  <si>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</si>
  <si>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</si>
  <si>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</si>
  <si>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</si>
  <si>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</si>
  <si>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</si>
  <si>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</si>
  <si>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</si>
  <si>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</si>
  <si>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</si>
  <si>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</si>
  <si>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</si>
  <si>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</si>
  <si>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</si>
  <si>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</si>
  <si>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</si>
  <si>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</si>
  <si>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</si>
  <si>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</si>
  <si>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</si>
  <si>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</si>
  <si>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</si>
  <si>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</si>
  <si>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</si>
  <si>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</si>
  <si>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</si>
  <si>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</si>
  <si>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</si>
  <si>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</si>
  <si>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</si>
  <si>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</si>
  <si>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</si>
  <si>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</si>
  <si>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</si>
  <si>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</si>
  <si>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</si>
  <si>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</si>
  <si>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</si>
  <si>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</si>
  <si>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</si>
  <si>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</si>
  <si>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</si>
  <si>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</si>
  <si>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</si>
  <si>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</si>
  <si>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</si>
  <si>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</si>
  <si>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</si>
  <si>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</si>
  <si>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</si>
  <si>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</si>
  <si>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</si>
  <si>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</si>
  <si>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</si>
  <si>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</si>
  <si>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</si>
  <si>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</si>
  <si>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</si>
  <si>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</si>
  <si>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</si>
  <si>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</si>
  <si>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</si>
  <si>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</si>
  <si>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</si>
  <si>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</si>
  <si>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</si>
  <si>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</si>
  <si>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</si>
  <si>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</si>
  <si>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</si>
  <si>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</si>
  <si>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</si>
  <si>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</si>
  <si>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</si>
  <si>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</si>
  <si>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</si>
  <si>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</si>
  <si>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</si>
  <si>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</si>
  <si>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</si>
  <si>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</si>
  <si>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</si>
  <si>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</si>
  <si>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</si>
  <si>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</si>
  <si>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</si>
  <si>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</si>
  <si>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</si>
  <si>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</si>
  <si>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</si>
  <si>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</si>
  <si>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</si>
  <si>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</si>
  <si>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</si>
  <si>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</si>
  <si>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</si>
  <si>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</si>
  <si>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</si>
  <si>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</si>
  <si>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</si>
  <si>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</si>
  <si>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</si>
  <si>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</si>
  <si>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</si>
  <si>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</si>
  <si>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</si>
  <si>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</si>
  <si>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</si>
  <si>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</si>
  <si>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</si>
  <si>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</si>
  <si>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</si>
  <si>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</si>
  <si>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</si>
  <si>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</si>
  <si>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</si>
  <si>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</si>
  <si>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</si>
  <si>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</si>
  <si>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</si>
  <si>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</si>
  <si>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</si>
  <si>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</si>
  <si>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</si>
  <si>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</si>
  <si>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</si>
  <si>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</si>
  <si>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</si>
  <si>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</si>
  <si>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</si>
  <si>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</si>
  <si>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</si>
  <si>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</si>
  <si>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</si>
  <si>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</si>
  <si>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</si>
  <si>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</si>
  <si>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</si>
  <si>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</si>
  <si>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</si>
  <si>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</si>
  <si>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</si>
  <si>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</si>
  <si>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</si>
  <si>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</si>
  <si>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</si>
  <si>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</si>
  <si>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</si>
  <si>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</si>
  <si>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</si>
  <si>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</si>
  <si>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</si>
  <si>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</si>
  <si>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</si>
  <si>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</si>
  <si>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</si>
  <si>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</si>
  <si>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</si>
  <si>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</si>
  <si>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</si>
  <si>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</si>
  <si>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</si>
  <si>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</si>
  <si>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</si>
  <si>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</si>
  <si>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</si>
  <si>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</si>
  <si>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</si>
  <si>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</si>
  <si>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</si>
  <si>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</si>
  <si>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</si>
  <si>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</si>
  <si>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</si>
  <si>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</si>
  <si>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</si>
  <si>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</si>
  <si>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</si>
  <si>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</si>
  <si>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</si>
  <si>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</si>
  <si>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</si>
  <si>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</si>
  <si>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</si>
  <si>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</si>
  <si>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</si>
  <si>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</si>
  <si>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</si>
  <si>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</si>
  <si>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</si>
  <si>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</si>
  <si>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</si>
  <si>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</si>
  <si>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</si>
  <si>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</si>
  <si>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</si>
  <si>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</si>
  <si>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</si>
  <si>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</si>
  <si>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</si>
  <si>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</si>
  <si>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</si>
  <si>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</si>
  <si>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</si>
  <si>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</si>
  <si>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</si>
  <si>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</si>
  <si>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</si>
  <si>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</si>
  <si>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</si>
  <si>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</si>
  <si>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</si>
  <si>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</si>
  <si>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</si>
  <si>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</si>
  <si>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</si>
  <si>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</si>
  <si>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</si>
  <si>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</si>
  <si>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</si>
  <si>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</si>
  <si>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</si>
  <si>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</si>
  <si>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</si>
  <si>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</si>
  <si>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</si>
  <si>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</si>
  <si>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</si>
  <si>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</si>
  <si>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</si>
  <si>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</si>
  <si>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</si>
  <si>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</si>
  <si>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</si>
  <si>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</si>
  <si>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</si>
  <si>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</si>
  <si>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</si>
  <si>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</si>
  <si>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</si>
  <si>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</si>
  <si>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</si>
  <si>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</si>
  <si>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</si>
  <si>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</si>
  <si>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</si>
  <si>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</si>
  <si>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</si>
  <si>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</si>
  <si>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</si>
  <si>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</si>
  <si>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</si>
  <si>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</si>
  <si>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</si>
  <si>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</si>
  <si>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</si>
  <si>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</si>
  <si>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</si>
  <si>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</si>
  <si>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</si>
  <si>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</si>
  <si>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</si>
  <si>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</si>
  <si>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</si>
  <si>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</si>
  <si>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</si>
  <si>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</si>
  <si>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</si>
  <si>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</si>
  <si>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</si>
  <si>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</si>
  <si>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</si>
  <si>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</si>
  <si>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</si>
  <si>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</si>
  <si>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</si>
  <si>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</si>
  <si>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</si>
  <si>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</si>
  <si>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</si>
  <si>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</si>
  <si>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</si>
  <si>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</si>
  <si>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</si>
  <si>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</si>
  <si>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</si>
  <si>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</si>
  <si>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</si>
  <si>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</si>
  <si>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</si>
  <si>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</si>
  <si>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</si>
  <si>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</si>
  <si>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</si>
  <si>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</si>
  <si>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</si>
  <si>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</si>
  <si>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</si>
  <si>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</si>
  <si>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</si>
  <si>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</si>
  <si>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</si>
  <si>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</si>
  <si>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</si>
  <si>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</si>
  <si>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</si>
  <si>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</si>
  <si>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</si>
  <si>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</si>
  <si>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</si>
  <si>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</si>
  <si>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</si>
  <si>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</si>
  <si>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</si>
  <si>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</si>
  <si>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</si>
  <si>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</si>
  <si>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</si>
  <si>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</si>
  <si>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</si>
  <si>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</si>
  <si>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</si>
  <si>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</si>
  <si>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</si>
  <si>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</si>
  <si>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</si>
  <si>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</si>
  <si>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</si>
  <si>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</si>
  <si>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</si>
  <si>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</si>
  <si>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</si>
  <si>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</si>
  <si>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</si>
  <si>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</si>
  <si>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</si>
  <si>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</si>
  <si>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</si>
  <si>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</si>
  <si>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</si>
  <si>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</si>
  <si>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</si>
  <si>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</si>
  <si>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</si>
  <si>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</si>
  <si>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</si>
  <si>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</si>
  <si>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</si>
  <si>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</si>
  <si>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</si>
  <si>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</si>
  <si>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</si>
  <si>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</si>
  <si>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</si>
  <si>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</si>
  <si>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</si>
  <si>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</si>
  <si>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</si>
  <si>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</si>
  <si>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</si>
  <si>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</si>
  <si>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</si>
  <si>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</si>
  <si>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</si>
  <si>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</si>
  <si>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</si>
  <si>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</si>
  <si>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</si>
  <si>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</si>
  <si>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</si>
  <si>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</si>
  <si>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</si>
  <si>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</si>
  <si>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</si>
  <si>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</si>
  <si>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</si>
  <si>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</si>
  <si>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</si>
  <si>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</si>
  <si>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</si>
  <si>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</si>
  <si>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</si>
  <si>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</si>
  <si>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</si>
  <si>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</si>
  <si>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</si>
  <si>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</si>
  <si>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</si>
  <si>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</si>
  <si>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</si>
  <si>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</si>
  <si>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</si>
  <si>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</si>
  <si>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</si>
  <si>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</si>
  <si>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</si>
  <si>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</si>
  <si>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</si>
  <si>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</si>
  <si>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</si>
  <si>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</si>
  <si>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</si>
  <si>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</si>
  <si>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</si>
  <si>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</si>
  <si>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</si>
  <si>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</si>
  <si>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</si>
  <si>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</si>
  <si>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</si>
  <si>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</si>
  <si>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</si>
  <si>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</si>
  <si>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</si>
  <si>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</si>
  <si>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</si>
  <si>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</si>
  <si>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</si>
  <si>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</si>
  <si>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</si>
  <si>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</si>
  <si>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</si>
  <si>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</si>
  <si>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</si>
  <si>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</si>
  <si>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</si>
  <si>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</si>
  <si>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</si>
  <si>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</si>
  <si>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</si>
  <si>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</si>
  <si>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</si>
  <si>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</si>
  <si>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</si>
  <si>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</si>
  <si>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</si>
  <si>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</si>
  <si>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</si>
  <si>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</si>
  <si>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</si>
  <si>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</si>
  <si>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</si>
  <si>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</si>
  <si>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</si>
  <si>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</si>
  <si>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</si>
  <si>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</si>
  <si>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</si>
  <si>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</si>
  <si>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</si>
  <si>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</si>
  <si>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</si>
  <si>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</si>
  <si>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</si>
  <si>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</si>
  <si>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</si>
  <si>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</si>
  <si>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</si>
  <si>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</si>
  <si>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</si>
  <si>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</si>
  <si>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</si>
  <si>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</si>
  <si>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</si>
  <si>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</si>
  <si>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</si>
  <si>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</si>
  <si>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</si>
  <si>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</si>
  <si>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</si>
  <si>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</si>
  <si>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</si>
  <si>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</si>
  <si>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</si>
  <si>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</si>
  <si>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</si>
  <si>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</si>
  <si>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</si>
  <si>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</si>
  <si>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</si>
  <si>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</si>
  <si>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</si>
  <si>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</si>
  <si>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</si>
  <si>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</si>
  <si>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</si>
  <si>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</si>
  <si>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</si>
  <si>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</si>
  <si>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</si>
  <si>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</si>
  <si>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</si>
  <si>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</si>
  <si>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</si>
  <si>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</si>
  <si>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</si>
  <si>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</si>
  <si>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</si>
  <si>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</si>
  <si>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</si>
  <si>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</si>
  <si>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</si>
  <si>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</si>
  <si>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</si>
  <si>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</si>
  <si>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</si>
  <si>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</si>
  <si>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</si>
  <si>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</si>
  <si>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</si>
  <si>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</si>
  <si>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</si>
  <si>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</si>
  <si>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</si>
  <si>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</si>
  <si>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</si>
  <si>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</si>
  <si>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</si>
  <si>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</si>
  <si>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</si>
  <si>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</si>
  <si>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</si>
  <si>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</si>
  <si>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</si>
  <si>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</si>
  <si>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</si>
  <si>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</si>
  <si>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</si>
  <si>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</si>
  <si>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</si>
  <si>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</si>
  <si>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</si>
  <si>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</si>
  <si>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</si>
  <si>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</si>
  <si>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</si>
  <si>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</si>
  <si>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</si>
  <si>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</si>
  <si>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</si>
  <si>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</si>
  <si>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</si>
  <si>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</si>
  <si>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</si>
  <si>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</si>
  <si>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</si>
  <si>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</si>
  <si>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</si>
  <si>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</si>
  <si>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</si>
  <si>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</si>
  <si>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</si>
  <si>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</si>
  <si>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</si>
  <si>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</si>
  <si>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</si>
  <si>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</si>
  <si>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</si>
  <si>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</si>
  <si>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</si>
  <si>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</si>
  <si>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</si>
  <si>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</si>
  <si>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</si>
  <si>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</si>
  <si>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</si>
  <si>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</si>
  <si>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</si>
  <si>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</si>
  <si>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</si>
  <si>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</si>
  <si>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</si>
  <si>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</si>
  <si>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</si>
  <si>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</si>
  <si>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</si>
  <si>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</si>
  <si>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</si>
  <si>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</si>
  <si>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</si>
  <si>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</si>
  <si>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</si>
  <si>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</si>
  <si>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</si>
  <si>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</si>
  <si>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</si>
  <si>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</si>
  <si>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</si>
  <si>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</si>
  <si>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</si>
  <si>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</si>
  <si>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</si>
  <si>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</si>
  <si>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</si>
  <si>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</si>
  <si>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</si>
  <si>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</si>
  <si>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</si>
  <si>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</si>
  <si>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</si>
  <si>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</si>
  <si>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</si>
  <si>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</si>
  <si>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</si>
  <si>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</si>
  <si>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</si>
  <si>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</si>
  <si>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</si>
  <si>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</si>
  <si>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</si>
  <si>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</si>
  <si>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</si>
  <si>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</si>
  <si>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</si>
  <si>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</si>
  <si>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</si>
  <si>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</si>
  <si>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</si>
  <si>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</si>
  <si>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</si>
  <si>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</si>
  <si>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</si>
  <si>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</si>
  <si>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</si>
  <si>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</si>
  <si>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</si>
  <si>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</si>
  <si>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</si>
  <si>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</si>
  <si>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</si>
  <si>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</si>
  <si>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</si>
  <si>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</si>
  <si>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</si>
  <si>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</si>
  <si>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</si>
  <si>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</si>
  <si>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</si>
  <si>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</si>
  <si>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</si>
  <si>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</si>
  <si>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</si>
  <si>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</si>
  <si>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</si>
  <si>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</si>
  <si>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</si>
  <si>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</si>
  <si>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</si>
  <si>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</si>
  <si>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</si>
  <si>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</si>
  <si>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</si>
  <si>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</si>
  <si>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</si>
  <si>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</si>
  <si>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</si>
  <si>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</si>
  <si>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</si>
  <si>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</si>
  <si>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</si>
  <si>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</si>
  <si>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</si>
  <si>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</si>
  <si>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</si>
  <si>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</si>
  <si>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</si>
  <si>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</si>
  <si>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</si>
  <si>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</si>
  <si>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</si>
  <si>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</si>
  <si>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</si>
  <si>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</si>
  <si>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</si>
  <si>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</si>
  <si>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</si>
  <si>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</si>
  <si>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</si>
  <si>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</si>
  <si>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</si>
  <si>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</si>
  <si>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</si>
  <si>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</si>
  <si>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</si>
  <si>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</si>
  <si>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</si>
  <si>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</si>
  <si>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</si>
  <si>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</si>
  <si>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</si>
  <si>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</si>
  <si>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</si>
  <si>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</si>
  <si>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</si>
  <si>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</si>
  <si>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</si>
  <si>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</si>
  <si>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</si>
  <si>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</si>
  <si>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</si>
  <si>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</si>
  <si>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</si>
  <si>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</si>
  <si>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</si>
  <si>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</si>
  <si>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</si>
  <si>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</si>
  <si>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</si>
  <si>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</si>
  <si>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</si>
  <si>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</si>
  <si>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</si>
  <si>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</si>
  <si>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</si>
  <si>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</si>
  <si>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</si>
  <si>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</si>
  <si>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</si>
  <si>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</si>
  <si>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</si>
  <si>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</si>
  <si>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</si>
  <si>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</si>
  <si>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</si>
  <si>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</si>
  <si>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</si>
  <si>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</si>
  <si>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</si>
  <si>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</si>
  <si>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</si>
  <si>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</si>
  <si>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</si>
  <si>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</si>
  <si>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</si>
  <si>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</si>
  <si>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</si>
  <si>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</si>
  <si>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</si>
  <si>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</si>
  <si>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</si>
  <si>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</si>
  <si>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</si>
  <si>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</si>
  <si>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</si>
  <si>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</si>
  <si>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</si>
  <si>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</si>
  <si>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</si>
  <si>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</si>
  <si>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</si>
  <si>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</si>
  <si>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</si>
  <si>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</si>
  <si>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</si>
  <si>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</si>
  <si>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</si>
  <si>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</si>
  <si>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</si>
  <si>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</si>
  <si>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</si>
  <si>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</si>
  <si>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</si>
  <si>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</si>
  <si>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</si>
  <si>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</si>
  <si>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</si>
  <si>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</si>
  <si>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</si>
  <si>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</si>
  <si>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</si>
  <si>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</si>
  <si>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</si>
  <si>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</si>
  <si>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</si>
  <si>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</si>
  <si>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</si>
  <si>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</si>
  <si>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</si>
  <si>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</si>
  <si>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</si>
  <si>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</si>
  <si>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</si>
  <si>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</si>
  <si>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</si>
  <si>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</si>
  <si>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</si>
  <si>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</si>
  <si>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</si>
  <si>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</si>
  <si>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</si>
  <si>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</si>
  <si>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</si>
  <si>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</si>
  <si>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</si>
  <si>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</si>
  <si>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</si>
  <si>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</si>
  <si>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</si>
  <si>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</si>
  <si>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</si>
  <si>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</si>
  <si>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</si>
  <si>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</si>
  <si>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</si>
  <si>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</si>
  <si>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</si>
  <si>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</si>
  <si>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</si>
  <si>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</si>
  <si>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</si>
  <si>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</si>
  <si>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</si>
  <si>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</si>
  <si>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</si>
  <si>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</si>
  <si>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</si>
  <si>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</si>
  <si>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</si>
  <si>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</si>
  <si>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</si>
  <si>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</si>
  <si>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</si>
  <si>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</si>
  <si>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</si>
  <si>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</si>
  <si>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</si>
  <si>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</si>
  <si>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</si>
  <si>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</si>
  <si>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</si>
  <si>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</si>
  <si>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</si>
  <si>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</si>
  <si>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</si>
  <si>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</si>
  <si>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</si>
  <si>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</si>
  <si>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</si>
  <si>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</si>
  <si>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</si>
  <si>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</si>
  <si>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</si>
  <si>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</si>
  <si>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</si>
  <si>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</si>
  <si>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</si>
  <si>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</si>
  <si>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</si>
  <si>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</si>
  <si>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</si>
  <si>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</si>
  <si>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</si>
  <si>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</si>
  <si>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</si>
  <si>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</si>
  <si>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</si>
  <si>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</si>
  <si>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</si>
  <si>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</si>
  <si>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</si>
  <si>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</si>
  <si>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</si>
  <si>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</si>
  <si>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</si>
  <si>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</si>
  <si>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</si>
  <si>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</si>
  <si>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</si>
  <si>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</si>
  <si>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</si>
  <si>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</si>
  <si>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</si>
  <si>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</si>
  <si>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</si>
  <si>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</si>
  <si>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</si>
  <si>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</si>
  <si>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</si>
  <si>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</si>
  <si>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</si>
  <si>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</si>
  <si>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</si>
  <si>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</si>
  <si>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</si>
  <si>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</si>
  <si>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</si>
  <si>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</si>
  <si>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</si>
  <si>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</si>
  <si>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</si>
  <si>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</si>
  <si>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</si>
  <si>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</si>
  <si>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</si>
  <si>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</si>
  <si>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</si>
  <si>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</si>
  <si>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</si>
  <si>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</si>
  <si>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</si>
  <si>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</si>
  <si>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</si>
  <si>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</si>
  <si>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</si>
  <si>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</si>
  <si>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</si>
  <si>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</si>
  <si>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</si>
  <si>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</si>
  <si>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</si>
  <si>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</si>
  <si>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</si>
  <si>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</si>
  <si>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</si>
  <si>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</si>
  <si>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</si>
  <si>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</si>
  <si>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</si>
  <si>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</si>
  <si>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</si>
  <si>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</si>
  <si>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</si>
  <si>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</si>
  <si>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</si>
  <si>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</si>
  <si>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</si>
  <si>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</si>
  <si>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</si>
  <si>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</si>
  <si>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</si>
  <si>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</si>
  <si>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</si>
  <si>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</si>
  <si>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</si>
  <si>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</si>
  <si>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</si>
  <si>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</si>
  <si>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</si>
  <si>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</si>
  <si>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</si>
  <si>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</si>
  <si>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</si>
  <si>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</si>
  <si>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</si>
  <si>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</si>
  <si>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</si>
  <si>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</si>
  <si>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</si>
  <si>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</si>
  <si>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</si>
  <si>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</si>
  <si>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</si>
  <si>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</si>
  <si>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</si>
  <si>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</si>
  <si>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</si>
  <si>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</si>
  <si>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</si>
  <si>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</si>
  <si>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</si>
  <si>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</si>
  <si>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</si>
  <si>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</si>
  <si>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</si>
  <si>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</si>
  <si>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</si>
  <si>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</si>
  <si>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</si>
  <si>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</si>
  <si>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</si>
  <si>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</si>
  <si>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</si>
  <si>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</si>
  <si>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</si>
  <si>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</si>
  <si>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</si>
  <si>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</si>
  <si>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</si>
  <si>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</si>
  <si>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</si>
  <si>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</si>
  <si>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</si>
  <si>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</si>
  <si>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</si>
  <si>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</si>
  <si>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</si>
  <si>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</si>
  <si>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</si>
  <si>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</si>
  <si>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</si>
  <si>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</si>
  <si>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</si>
  <si>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</si>
  <si>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</si>
  <si>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</si>
  <si>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</si>
  <si>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</si>
  <si>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</si>
  <si>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</si>
  <si>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</si>
  <si>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</si>
  <si>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</si>
  <si>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</si>
  <si>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</si>
  <si>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</si>
  <si>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</si>
  <si>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</si>
  <si>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</si>
  <si>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</si>
  <si>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</si>
  <si>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</si>
  <si>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</si>
  <si>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</si>
  <si>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</si>
  <si>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</si>
  <si>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</si>
  <si>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</si>
  <si>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</si>
  <si>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</si>
  <si>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</si>
  <si>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</si>
  <si>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</si>
  <si>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</si>
  <si>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</si>
  <si>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</si>
  <si>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</si>
  <si>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</si>
  <si>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</si>
  <si>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</si>
  <si>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</si>
  <si>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</si>
  <si>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</si>
  <si>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</si>
  <si>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</si>
  <si>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</si>
  <si>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</si>
  <si>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</si>
  <si>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</si>
  <si>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</si>
  <si>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</si>
  <si>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</si>
  <si>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</si>
  <si>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</si>
  <si>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</si>
  <si>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</si>
  <si>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</si>
  <si>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</si>
  <si>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</si>
  <si>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</si>
  <si>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</si>
  <si>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</si>
  <si>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</si>
  <si>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</si>
  <si>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</si>
  <si>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</si>
  <si>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</si>
  <si>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</si>
  <si>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</si>
  <si>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</si>
  <si>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</si>
  <si>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</si>
  <si>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</si>
  <si>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</si>
  <si>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</si>
  <si>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</si>
  <si>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</si>
  <si>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</si>
  <si>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</si>
  <si>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</si>
  <si>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</si>
  <si>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</si>
  <si>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</si>
  <si>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</si>
  <si>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</si>
  <si>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</si>
  <si>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</si>
  <si>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</si>
  <si>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</si>
  <si>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</si>
  <si>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</si>
  <si>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</si>
  <si>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</si>
  <si>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</si>
  <si>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</si>
  <si>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</si>
  <si>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</si>
  <si>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</si>
  <si>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</si>
  <si>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</si>
  <si>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</si>
  <si>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</si>
  <si>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</si>
  <si>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</si>
  <si>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</si>
  <si>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</si>
  <si>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</si>
  <si>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</si>
  <si>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</si>
  <si>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</si>
  <si>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</si>
  <si>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</si>
  <si>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</si>
  <si>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</si>
  <si>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</si>
  <si>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</si>
  <si>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</si>
  <si>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</si>
  <si>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</si>
  <si>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</si>
  <si>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</si>
  <si>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</si>
  <si>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</si>
  <si>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</si>
  <si>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</si>
  <si>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</si>
  <si>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</si>
  <si>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</si>
  <si>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</si>
  <si>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</si>
  <si>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</si>
  <si>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</si>
  <si>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</si>
  <si>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</si>
  <si>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</si>
  <si>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</si>
  <si>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</si>
  <si>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</si>
  <si>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</si>
  <si>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</si>
  <si>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</si>
  <si>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</si>
  <si>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</si>
  <si>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</si>
  <si>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</si>
  <si>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</si>
  <si>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</si>
  <si>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</si>
  <si>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</si>
  <si>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</si>
  <si>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</si>
  <si>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</si>
  <si>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</si>
  <si>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</si>
  <si>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</si>
  <si>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</si>
  <si>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</si>
  <si>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</si>
  <si>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</si>
  <si>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</si>
  <si>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</si>
  <si>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</si>
  <si>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</si>
  <si>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</si>
  <si>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</si>
  <si>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</si>
  <si>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</si>
  <si>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</si>
  <si>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</si>
  <si>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</si>
  <si>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</si>
  <si>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</si>
  <si>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</si>
  <si>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</si>
  <si>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</si>
  <si>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</si>
  <si>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</si>
  <si>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</si>
  <si>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</si>
  <si>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</si>
  <si>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</si>
  <si>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</si>
  <si>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</si>
  <si>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</si>
  <si>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</si>
  <si>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</si>
  <si>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</si>
  <si>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</si>
  <si>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</si>
  <si>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</si>
  <si>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</si>
  <si>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</si>
  <si>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</si>
  <si>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</si>
  <si>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</si>
  <si>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</si>
  <si>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</si>
  <si>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</si>
  <si>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</si>
  <si>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</si>
  <si>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</si>
  <si>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</si>
  <si>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</si>
  <si>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</si>
  <si>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</si>
  <si>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</si>
  <si>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</si>
  <si>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</si>
  <si>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</si>
  <si>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</si>
  <si>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</si>
  <si>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</si>
  <si>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</si>
  <si>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</si>
  <si>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</si>
  <si>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</si>
  <si>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</si>
  <si>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</si>
  <si>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</si>
  <si>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</si>
  <si>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</si>
  <si>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</si>
  <si>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</si>
  <si>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</si>
  <si>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</si>
  <si>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</si>
  <si>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</si>
  <si>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</si>
  <si>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</si>
  <si>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</si>
  <si>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</si>
  <si>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</si>
  <si>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</si>
  <si>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</si>
  <si>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</si>
  <si>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</si>
  <si>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</si>
  <si>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</si>
  <si>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</si>
  <si>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</si>
  <si>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</si>
  <si>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</si>
  <si>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</si>
  <si>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</si>
  <si>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</si>
  <si>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</si>
  <si>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</si>
  <si>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</si>
  <si>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</si>
  <si>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</si>
  <si>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</si>
  <si>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</si>
  <si>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</si>
  <si>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</si>
  <si>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</si>
  <si>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</si>
  <si>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</si>
  <si>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</si>
  <si>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</si>
  <si>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</si>
  <si>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</si>
  <si>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</si>
  <si>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</si>
  <si>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</si>
  <si>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</si>
  <si>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</si>
  <si>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</si>
  <si>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</si>
  <si>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</si>
  <si>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</si>
  <si>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</si>
  <si>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</si>
  <si>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</si>
  <si>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</si>
  <si>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</si>
  <si>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</si>
  <si>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</si>
  <si>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</si>
  <si>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</si>
  <si>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</si>
  <si>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</si>
  <si>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</si>
  <si>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</si>
  <si>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</si>
  <si>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</si>
  <si>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</si>
  <si>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</si>
  <si>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</si>
  <si>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</si>
  <si>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</si>
  <si>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</si>
  <si>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</si>
  <si>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</si>
  <si>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</si>
  <si>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</si>
  <si>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</si>
  <si>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</si>
  <si>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</si>
  <si>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</si>
  <si>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</si>
  <si>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</si>
  <si>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</si>
  <si>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</si>
  <si>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</si>
  <si>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</si>
  <si>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</si>
  <si>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</si>
  <si>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</si>
  <si>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</si>
  <si>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</si>
  <si>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</si>
  <si>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</si>
  <si>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</si>
  <si>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</si>
  <si>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</si>
  <si>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</si>
  <si>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</si>
  <si>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</si>
  <si>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</si>
  <si>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</si>
  <si>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</si>
  <si>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</si>
  <si>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</si>
  <si>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</si>
  <si>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</si>
  <si>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</si>
  <si>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</si>
  <si>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</si>
  <si>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</si>
  <si>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</si>
  <si>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</si>
  <si>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</si>
  <si>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</si>
  <si>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</si>
  <si>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</si>
  <si>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</si>
  <si>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</si>
  <si>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</si>
  <si>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</si>
  <si>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</si>
  <si>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</si>
  <si>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</si>
  <si>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</si>
  <si>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</si>
  <si>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</si>
  <si>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</si>
  <si>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</si>
  <si>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</si>
  <si>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</si>
  <si>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</si>
  <si>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</si>
  <si>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</si>
  <si>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</si>
  <si>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</si>
  <si>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</si>
  <si>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</si>
  <si>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</si>
  <si>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</si>
  <si>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</si>
  <si>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</si>
  <si>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</si>
  <si>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</si>
  <si>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</si>
  <si>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</si>
  <si>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</si>
  <si>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</si>
  <si>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</si>
  <si>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</si>
  <si>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</si>
  <si>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</si>
  <si>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</si>
  <si>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</si>
  <si>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</si>
  <si>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</si>
  <si>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</si>
  <si>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</si>
  <si>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</si>
  <si>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</si>
  <si>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</si>
  <si>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</si>
  <si>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</si>
  <si>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</si>
  <si>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</si>
  <si>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</si>
  <si>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</si>
  <si>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</si>
  <si>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</si>
  <si>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</si>
  <si>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</si>
  <si>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</si>
  <si>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</si>
  <si>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</si>
  <si>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</si>
  <si>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</si>
  <si>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</si>
  <si>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</si>
  <si>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</si>
  <si>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</si>
  <si>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</si>
  <si>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</si>
  <si>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</si>
  <si>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</si>
  <si>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</si>
  <si>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</si>
  <si>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</si>
  <si>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</si>
  <si>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</si>
  <si>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</si>
  <si>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</si>
  <si>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</si>
  <si>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</si>
  <si>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</si>
  <si>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</si>
  <si>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</si>
  <si>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</si>
  <si>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</si>
  <si>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</si>
  <si>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</si>
  <si>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</si>
  <si>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</si>
  <si>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</si>
  <si>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</si>
  <si>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</si>
  <si>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</si>
  <si>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</si>
  <si>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</si>
  <si>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</si>
  <si>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</si>
  <si>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</si>
  <si>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</si>
  <si>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</si>
  <si>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</si>
  <si>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</si>
  <si>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</si>
  <si>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</si>
  <si>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</si>
  <si>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</si>
  <si>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</si>
  <si>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</si>
  <si>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</si>
  <si>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</si>
  <si>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</si>
  <si>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</si>
  <si>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</si>
  <si>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</si>
  <si>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</si>
  <si>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</si>
  <si>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</si>
  <si>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</si>
  <si>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</si>
  <si>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</si>
  <si>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</si>
  <si>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</si>
  <si>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</si>
  <si>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</si>
  <si>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</si>
  <si>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</si>
  <si>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</si>
  <si>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</si>
  <si>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</si>
  <si>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</si>
  <si>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</si>
  <si>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</si>
  <si>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</si>
  <si>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</si>
  <si>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</si>
  <si>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</si>
  <si>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</si>
  <si>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</si>
  <si>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</si>
  <si>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</si>
  <si>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</si>
  <si>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</si>
  <si>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</si>
  <si>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</si>
  <si>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</si>
  <si>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</si>
  <si>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</si>
  <si>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</si>
  <si>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</si>
  <si>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</si>
  <si>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</si>
  <si>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</si>
  <si>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</si>
  <si>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</si>
  <si>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</si>
  <si>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</si>
  <si>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</si>
  <si>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</si>
  <si>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</si>
  <si>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</si>
  <si>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</si>
  <si>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</si>
  <si>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</si>
  <si>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</si>
  <si>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</si>
  <si>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</si>
  <si>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</si>
  <si>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</si>
  <si>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</si>
  <si>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</si>
  <si>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</si>
  <si>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</si>
  <si>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</si>
  <si>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</si>
  <si>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</si>
  <si>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</si>
  <si>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</si>
  <si>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</si>
  <si>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</si>
  <si>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</si>
  <si>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</si>
  <si>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</si>
  <si>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</si>
  <si>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</si>
  <si>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</si>
  <si>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</si>
  <si>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</si>
  <si>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</si>
  <si>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</si>
  <si>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</si>
  <si>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</si>
  <si>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</si>
  <si>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</si>
  <si>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</si>
  <si>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</si>
  <si>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</si>
  <si>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</si>
  <si>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</si>
  <si>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</si>
  <si>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</si>
  <si>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</si>
  <si>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</si>
  <si>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</si>
  <si>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</si>
  <si>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</si>
  <si>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</si>
  <si>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</si>
  <si>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</si>
  <si>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</si>
  <si>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</si>
  <si>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</si>
  <si>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</si>
  <si>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</si>
  <si>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</si>
  <si>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</si>
  <si>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</si>
  <si>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</si>
  <si>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</si>
  <si>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</si>
  <si>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</si>
  <si>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</si>
  <si>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</si>
  <si>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</si>
  <si>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</si>
  <si>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</si>
  <si>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</si>
  <si>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</si>
  <si>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</si>
  <si>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</si>
  <si>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</si>
  <si>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</si>
  <si>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</si>
  <si>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</si>
  <si>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</si>
  <si>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</si>
  <si>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</si>
  <si>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</si>
  <si>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</si>
  <si>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</si>
  <si>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</si>
  <si>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</si>
  <si>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</si>
  <si>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</si>
  <si>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</si>
  <si>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</si>
  <si>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</si>
  <si>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</si>
  <si>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</si>
  <si>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</si>
  <si>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</si>
  <si>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</si>
  <si>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</si>
  <si>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</si>
  <si>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</si>
  <si>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</si>
  <si>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</si>
  <si>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</si>
  <si>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</si>
  <si>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</si>
  <si>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</si>
  <si>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</si>
  <si>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</si>
  <si>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</si>
  <si>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</si>
  <si>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</si>
  <si>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</si>
  <si>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</si>
  <si>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</si>
  <si>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</si>
  <si>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</si>
  <si>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</si>
  <si>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</si>
  <si>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</si>
  <si>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</si>
  <si>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</si>
  <si>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</si>
  <si>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</si>
  <si>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</si>
  <si>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</si>
  <si>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</si>
  <si>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</si>
  <si>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</si>
  <si>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</si>
  <si>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</si>
  <si>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</si>
  <si>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</si>
  <si>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</si>
  <si>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</si>
  <si>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</si>
  <si>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</si>
  <si>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</si>
  <si>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</si>
  <si>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</si>
  <si>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</si>
  <si>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</si>
  <si>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</si>
  <si>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</si>
  <si>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</si>
  <si>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</si>
  <si>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</si>
  <si>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</si>
  <si>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</si>
  <si>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</si>
  <si>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</si>
  <si>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</si>
  <si>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</si>
  <si>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</si>
  <si>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</si>
  <si>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</si>
  <si>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</si>
  <si>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</si>
  <si>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</si>
  <si>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</si>
  <si>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</si>
  <si>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</si>
  <si>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</si>
  <si>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</si>
  <si>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</si>
  <si>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</si>
  <si>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</si>
  <si>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</si>
  <si>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</si>
  <si>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</si>
  <si>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</si>
  <si>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</si>
  <si>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</si>
  <si>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</si>
  <si>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</si>
  <si>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</si>
  <si>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</si>
  <si>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</si>
  <si>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</si>
  <si>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</si>
  <si>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</si>
  <si>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</si>
  <si>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</si>
  <si>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</si>
  <si>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</si>
  <si>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</si>
  <si>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</si>
  <si>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</si>
  <si>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</si>
  <si>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</si>
  <si>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</si>
  <si>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</si>
  <si>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</si>
  <si>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</si>
  <si>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</si>
  <si>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</si>
  <si>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</si>
  <si>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</si>
  <si>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</si>
  <si>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</si>
  <si>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</si>
  <si>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</si>
  <si>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</si>
  <si>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</si>
  <si>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</si>
  <si>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</si>
  <si>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</si>
  <si>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</si>
  <si>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</si>
  <si>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</si>
  <si>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</si>
  <si>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</si>
  <si>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</si>
  <si>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</si>
  <si>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</si>
  <si>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</si>
  <si>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</si>
  <si>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</si>
  <si>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</si>
  <si>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</si>
  <si>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</si>
  <si>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</si>
  <si>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</si>
  <si>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</si>
  <si>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</si>
  <si>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</si>
  <si>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</si>
  <si>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</si>
  <si>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</si>
  <si>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</si>
  <si>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</si>
  <si>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</si>
  <si>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</si>
  <si>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</si>
  <si>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</si>
  <si>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</si>
  <si>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</si>
  <si>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</si>
  <si>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</si>
  <si>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</si>
  <si>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</si>
  <si>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</si>
  <si>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</si>
  <si>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</si>
  <si>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</si>
  <si>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</si>
  <si>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</si>
  <si>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</si>
  <si>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</si>
  <si>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</si>
  <si>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</si>
  <si>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</si>
  <si>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</si>
  <si>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</si>
  <si>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</si>
  <si>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</si>
  <si>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</si>
  <si>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</si>
  <si>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</si>
  <si>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</si>
  <si>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</si>
  <si>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</si>
  <si>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</si>
  <si>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</si>
  <si>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</si>
  <si>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</si>
  <si>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</si>
  <si>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</si>
  <si>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</si>
  <si>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</si>
  <si>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</si>
  <si>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</si>
  <si>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</si>
  <si>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</si>
  <si>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</si>
  <si>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</si>
  <si>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</si>
  <si>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</si>
  <si>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</si>
  <si>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</si>
  <si>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</si>
  <si>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</si>
  <si>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</si>
  <si>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</si>
  <si>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</si>
  <si>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</si>
  <si>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</si>
  <si>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</si>
  <si>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</si>
  <si>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</si>
  <si>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</si>
  <si>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</si>
  <si>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</si>
  <si>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</si>
  <si>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</si>
  <si>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</si>
  <si>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</si>
  <si>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</si>
  <si>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</si>
  <si>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</si>
  <si>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</si>
  <si>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</si>
  <si>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</si>
  <si>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</si>
  <si>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</si>
  <si>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</si>
  <si>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</si>
  <si>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</si>
  <si>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</si>
  <si>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</si>
  <si>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</si>
  <si>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</si>
  <si>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</si>
  <si>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</si>
  <si>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</si>
  <si>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</si>
  <si>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</si>
  <si>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</si>
  <si>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</si>
  <si>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</si>
  <si>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</si>
  <si>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</si>
  <si>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</si>
  <si>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</si>
  <si>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</si>
  <si>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</si>
  <si>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</si>
  <si>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</si>
  <si>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</si>
  <si>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</si>
  <si>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</si>
  <si>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</si>
  <si>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</si>
  <si>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</si>
  <si>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</si>
  <si>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</si>
  <si>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</si>
  <si>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</si>
  <si>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</si>
  <si>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</si>
  <si>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</si>
  <si>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</si>
  <si>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</si>
  <si>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</si>
  <si>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</si>
  <si>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</si>
  <si>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</si>
  <si>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</si>
  <si>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</si>
  <si>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</si>
  <si>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</si>
  <si>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</si>
  <si>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</si>
  <si>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</si>
  <si>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</si>
  <si>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</si>
  <si>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</si>
  <si>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</si>
  <si>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</si>
  <si>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</si>
  <si>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</si>
  <si>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</si>
  <si>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</si>
  <si>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</si>
  <si>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</si>
  <si>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</si>
  <si>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</si>
  <si>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</si>
  <si>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</si>
  <si>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</si>
  <si>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</si>
  <si>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</si>
  <si>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</si>
  <si>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</si>
  <si>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</si>
  <si>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</si>
  <si>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</si>
  <si>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</si>
  <si>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</si>
  <si>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</si>
  <si>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</si>
  <si>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</si>
  <si>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</si>
  <si>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</si>
  <si>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</si>
  <si>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</si>
  <si>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</si>
  <si>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</si>
  <si>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</si>
  <si>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</si>
  <si>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</si>
  <si>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</si>
  <si>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</si>
  <si>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</si>
  <si>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</si>
  <si>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</si>
  <si>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</si>
  <si>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</si>
  <si>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</si>
  <si>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</si>
  <si>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</si>
  <si>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</si>
  <si>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</si>
  <si>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</si>
  <si>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</si>
  <si>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</si>
  <si>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</si>
  <si>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</si>
  <si>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</si>
  <si>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</si>
  <si>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</si>
  <si>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</si>
  <si>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</si>
  <si>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</si>
  <si>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</si>
  <si>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</si>
  <si>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</si>
  <si>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</si>
  <si>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</si>
  <si>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</si>
  <si>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</si>
  <si>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</si>
  <si>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</si>
  <si>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</si>
  <si>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</si>
  <si>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</si>
  <si>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</si>
  <si>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</si>
  <si>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</si>
  <si>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</si>
  <si>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</si>
  <si>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</si>
  <si>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</si>
  <si>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</si>
  <si>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</si>
  <si>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</si>
  <si>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</si>
  <si>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</si>
  <si>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</si>
  <si>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</si>
  <si>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</si>
  <si>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</si>
  <si>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</si>
  <si>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</si>
  <si>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</si>
  <si>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</si>
  <si>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</si>
  <si>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</si>
  <si>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</si>
  <si>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</si>
  <si>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</si>
  <si>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</si>
  <si>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</si>
  <si>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</si>
  <si>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</si>
  <si>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</si>
  <si>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</si>
  <si>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</si>
  <si>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</si>
  <si>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</si>
  <si>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</si>
  <si>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</si>
  <si>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</si>
  <si>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</si>
  <si>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</si>
  <si>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</si>
  <si>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</si>
  <si>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</si>
  <si>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</si>
  <si>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</si>
  <si>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</si>
  <si>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</si>
  <si>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</si>
  <si>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</si>
  <si>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</si>
  <si>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</si>
  <si>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</si>
  <si>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</si>
  <si>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</si>
  <si>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</si>
  <si>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</si>
  <si>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</si>
  <si>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</si>
  <si>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</si>
  <si>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</si>
  <si>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</si>
  <si>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</si>
  <si>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</si>
  <si>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</si>
  <si>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</si>
  <si>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</si>
  <si>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</si>
  <si>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</si>
  <si>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</si>
  <si>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</si>
  <si>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</si>
  <si>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</si>
  <si>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</si>
  <si>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</si>
  <si>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</si>
  <si>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</si>
  <si>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</si>
  <si>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</si>
  <si>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</si>
  <si>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</si>
  <si>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</si>
  <si>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</si>
  <si>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</si>
  <si>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</si>
  <si>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</si>
  <si>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</si>
  <si>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</si>
  <si>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</si>
  <si>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</si>
  <si>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</si>
  <si>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</si>
  <si>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</si>
  <si>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</si>
  <si>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</si>
  <si>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</si>
  <si>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</si>
  <si>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</si>
  <si>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</si>
  <si>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</si>
  <si>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</si>
  <si>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</si>
  <si>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</si>
  <si>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</si>
  <si>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</si>
  <si>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</si>
  <si>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</si>
  <si>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</si>
  <si>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</si>
  <si>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</si>
  <si>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</si>
  <si>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</si>
  <si>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</si>
  <si>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</si>
  <si>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</si>
  <si>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</si>
  <si>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</si>
  <si>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</si>
  <si>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</si>
  <si>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</si>
  <si>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</si>
  <si>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</si>
  <si>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</si>
  <si>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</si>
  <si>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</si>
  <si>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</si>
  <si>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</si>
  <si>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</si>
  <si>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</si>
  <si>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</si>
  <si>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</si>
  <si>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</si>
  <si>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</si>
  <si>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</si>
  <si>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</si>
  <si>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</si>
  <si>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</si>
  <si>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</si>
  <si>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</si>
  <si>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</si>
  <si>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</si>
  <si>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</si>
  <si>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</si>
  <si>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</si>
  <si>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</si>
  <si>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</si>
  <si>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</si>
  <si>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</si>
  <si>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</si>
  <si>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</si>
  <si>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</si>
  <si>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</si>
  <si>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</si>
  <si>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</si>
  <si>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</si>
  <si>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</si>
  <si>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</si>
  <si>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</si>
  <si>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</si>
  <si>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</si>
  <si>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</si>
  <si>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</si>
  <si>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</si>
  <si>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</si>
  <si>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</si>
  <si>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</si>
  <si>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</si>
  <si>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</si>
  <si>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</si>
  <si>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</si>
  <si>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</si>
  <si>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</si>
  <si>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</si>
  <si>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</si>
  <si>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</si>
  <si>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</si>
  <si>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</si>
  <si>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</si>
  <si>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</si>
  <si>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</si>
  <si>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</si>
  <si>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</si>
  <si>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</si>
  <si>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</si>
  <si>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</si>
  <si>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</si>
  <si>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</si>
  <si>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</si>
  <si>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</si>
  <si>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</si>
  <si>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</si>
  <si>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</si>
  <si>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</si>
  <si>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</si>
  <si>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</si>
  <si>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</si>
  <si>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</si>
  <si>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</si>
  <si>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</si>
  <si>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</si>
  <si>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</si>
  <si>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</si>
  <si>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</si>
  <si>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</si>
  <si>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</si>
  <si>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</si>
  <si>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</si>
  <si>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</si>
  <si>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</si>
  <si>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</si>
  <si>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</si>
  <si>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</si>
  <si>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</si>
  <si>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</si>
  <si>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</si>
  <si>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</si>
  <si>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</si>
  <si>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</si>
  <si>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</si>
  <si>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</si>
  <si>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</si>
  <si>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</si>
  <si>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</si>
  <si>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</si>
  <si>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</si>
  <si>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</si>
  <si>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</si>
  <si>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</si>
  <si>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</si>
  <si>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</si>
  <si>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</si>
  <si>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</si>
  <si>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</si>
  <si>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</si>
  <si>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</si>
  <si>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</si>
  <si>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</si>
  <si>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</si>
  <si>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</si>
  <si>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</si>
  <si>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</si>
  <si>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</si>
  <si>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</si>
  <si>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</si>
  <si>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</si>
  <si>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</si>
  <si>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</si>
  <si>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</si>
  <si>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</si>
  <si>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</si>
  <si>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</si>
  <si>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</si>
  <si>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</si>
  <si>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</si>
  <si>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</si>
  <si>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</si>
  <si>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</si>
  <si>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</si>
  <si>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</si>
  <si>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</si>
  <si>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</si>
  <si>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</si>
  <si>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</si>
  <si>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</si>
  <si>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</si>
  <si>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</si>
  <si>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</si>
  <si>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</si>
  <si>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</si>
  <si>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</si>
  <si>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</si>
  <si>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</si>
  <si>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</si>
  <si>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</si>
  <si>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</si>
  <si>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</si>
  <si>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</si>
  <si>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</si>
  <si>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</si>
  <si>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</si>
  <si>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</si>
  <si>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</si>
  <si>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</si>
  <si>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</si>
  <si>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</si>
  <si>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</si>
  <si>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</si>
  <si>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</si>
  <si>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</si>
  <si>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</si>
  <si>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</si>
  <si>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</si>
  <si>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</si>
  <si>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</si>
  <si>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</si>
  <si>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</si>
  <si>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</si>
  <si>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</si>
  <si>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</si>
  <si>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</si>
  <si>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</si>
  <si>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</si>
  <si>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</si>
  <si>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</si>
  <si>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</si>
  <si>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</si>
  <si>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</si>
  <si>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</si>
  <si>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</si>
  <si>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</si>
  <si>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</si>
  <si>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</si>
  <si>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</si>
  <si>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</si>
  <si>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</si>
  <si>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</si>
  <si>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</si>
  <si>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</si>
  <si>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</si>
  <si>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</si>
  <si>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</si>
  <si>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</si>
  <si>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</si>
  <si>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</si>
  <si>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</si>
  <si>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</si>
  <si>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</si>
  <si>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</si>
  <si>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</si>
  <si>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</si>
  <si>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</si>
  <si>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</si>
  <si>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</si>
  <si>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</si>
  <si>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</si>
  <si>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</si>
  <si>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</si>
  <si>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</si>
  <si>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</si>
  <si>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</si>
  <si>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</si>
  <si>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</si>
  <si>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</si>
  <si>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</si>
  <si>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</si>
  <si>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</si>
  <si>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</si>
  <si>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</si>
  <si>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</si>
  <si>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</si>
  <si>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</si>
  <si>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</si>
  <si>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</si>
  <si>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</si>
  <si>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</si>
  <si>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</si>
  <si>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</si>
  <si>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</si>
  <si>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</si>
  <si>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</si>
  <si>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</si>
  <si>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</si>
  <si>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</si>
  <si>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</si>
  <si>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</si>
  <si>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</si>
  <si>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</si>
  <si>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</si>
  <si>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</si>
  <si>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</si>
  <si>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</si>
  <si>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</si>
  <si>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</si>
  <si>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</si>
  <si>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</si>
  <si>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</si>
  <si>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</si>
  <si>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</si>
  <si>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</si>
  <si>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</si>
  <si>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</si>
  <si>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</si>
  <si>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</si>
  <si>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</si>
  <si>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</si>
  <si>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</si>
  <si>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</si>
  <si>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</si>
  <si>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</si>
  <si>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</si>
  <si>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</si>
  <si>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</si>
  <si>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</si>
  <si>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</si>
  <si>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</si>
  <si>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</si>
  <si>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</si>
  <si>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</si>
  <si>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</si>
  <si>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</si>
  <si>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</si>
  <si>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</si>
  <si>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</si>
  <si>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</si>
  <si>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</si>
  <si>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</si>
  <si>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</si>
  <si>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</si>
  <si>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</si>
  <si>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</si>
  <si>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</si>
  <si>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</si>
  <si>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</si>
  <si>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</si>
  <si>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</si>
  <si>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</si>
  <si>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</si>
  <si>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</si>
  <si>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</si>
  <si>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</si>
  <si>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</si>
  <si>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</si>
  <si>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</si>
  <si>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</si>
  <si>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</si>
  <si>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</si>
  <si>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</si>
  <si>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</si>
  <si>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</si>
  <si>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</si>
  <si>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</si>
  <si>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</si>
  <si>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</si>
  <si>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</si>
  <si>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</si>
  <si>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</si>
  <si>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</si>
  <si>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</si>
  <si>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</si>
  <si>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</si>
  <si>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</si>
  <si>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</si>
  <si>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</si>
  <si>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</si>
  <si>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</si>
  <si>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</si>
  <si>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</si>
  <si>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</si>
  <si>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</si>
  <si>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</si>
  <si>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</si>
  <si>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</si>
  <si>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</si>
  <si>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</si>
  <si>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</si>
  <si>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</si>
  <si>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</si>
  <si>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</si>
  <si>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</si>
  <si>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</si>
  <si>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</si>
  <si>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</si>
  <si>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</si>
  <si>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</si>
  <si>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</si>
  <si>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</si>
  <si>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</si>
  <si>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</si>
  <si>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</si>
  <si>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</si>
  <si>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</si>
  <si>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</si>
  <si>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</si>
  <si>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</si>
  <si>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</si>
  <si>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</si>
  <si>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</si>
  <si>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</si>
  <si>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</si>
  <si>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</si>
  <si>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</si>
  <si>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</si>
  <si>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</si>
  <si>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</si>
  <si>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</si>
  <si>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</si>
  <si>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</si>
  <si>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</si>
  <si>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</si>
  <si>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</si>
  <si>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</si>
  <si>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</si>
  <si>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</si>
  <si>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</si>
  <si>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</si>
  <si>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</si>
  <si>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</si>
  <si>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</si>
  <si>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</si>
  <si>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</si>
  <si>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</si>
  <si>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</si>
  <si>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</si>
  <si>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</si>
  <si>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</si>
  <si>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</si>
  <si>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</si>
  <si>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</si>
  <si>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</si>
  <si>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</si>
  <si>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</si>
  <si>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</si>
  <si>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</si>
  <si>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</si>
  <si>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</si>
  <si>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</si>
  <si>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</si>
  <si>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</si>
  <si>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</si>
  <si>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</si>
  <si>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</si>
  <si>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</si>
  <si>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</si>
  <si>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</si>
  <si>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</si>
  <si>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</si>
  <si>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</si>
  <si>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</si>
  <si>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</si>
  <si>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</si>
  <si>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</si>
  <si>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</si>
  <si>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</si>
  <si>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</si>
  <si>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</si>
  <si>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</si>
  <si>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</si>
  <si>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</si>
  <si>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</si>
  <si>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</si>
  <si>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</si>
  <si>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</si>
  <si>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</si>
  <si>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</si>
  <si>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</si>
  <si>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</si>
  <si>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</si>
  <si>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</si>
  <si>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</si>
  <si>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</si>
  <si>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</si>
  <si>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</si>
  <si>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</si>
  <si>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</si>
  <si>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</si>
  <si>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</si>
  <si>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</si>
  <si>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</si>
  <si>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</si>
  <si>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</si>
  <si>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</si>
  <si>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</si>
  <si>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</si>
  <si>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</si>
  <si>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</si>
  <si>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</si>
  <si>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</si>
  <si>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</si>
  <si>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</si>
  <si>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</si>
  <si>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</si>
  <si>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</si>
  <si>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</si>
  <si>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</si>
  <si>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</si>
  <si>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</si>
  <si>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</si>
  <si>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</si>
  <si>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</si>
  <si>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</si>
  <si>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</si>
  <si>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</si>
  <si>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</si>
  <si>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</si>
  <si>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</si>
  <si>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</si>
  <si>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</si>
  <si>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</si>
  <si>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</si>
  <si>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</si>
  <si>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</si>
  <si>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</si>
  <si>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</si>
  <si>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</si>
  <si>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</si>
  <si>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</si>
  <si>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</si>
  <si>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</si>
  <si>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</si>
  <si>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</si>
  <si>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</si>
  <si>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</si>
  <si>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</si>
  <si>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</si>
  <si>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</si>
  <si>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</si>
  <si>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</si>
  <si>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</si>
  <si>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</si>
  <si>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</si>
  <si>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</si>
  <si>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</si>
  <si>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</si>
  <si>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</si>
  <si>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</si>
  <si>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</si>
  <si>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</si>
  <si>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</si>
  <si>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</si>
  <si>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</si>
  <si>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</si>
  <si>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</si>
  <si>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</si>
  <si>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</si>
  <si>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</si>
  <si>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</si>
  <si>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</si>
  <si>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</si>
  <si>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</si>
  <si>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</si>
  <si>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</si>
  <si>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</si>
  <si>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</si>
  <si>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</si>
  <si>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</si>
  <si>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</si>
  <si>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</si>
  <si>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</si>
  <si>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</si>
  <si>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</si>
  <si>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</si>
  <si>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</si>
  <si>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</si>
  <si>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</si>
  <si>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</si>
  <si>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</si>
  <si>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</si>
  <si>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</si>
  <si>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</si>
  <si>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</si>
  <si>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</si>
  <si>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</si>
  <si>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</si>
  <si>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</si>
  <si>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</si>
  <si>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</si>
  <si>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</si>
  <si>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</si>
  <si>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</si>
  <si>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</si>
  <si>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</si>
  <si>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</si>
  <si>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</si>
  <si>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</si>
  <si>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</si>
  <si>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</si>
  <si>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</si>
  <si>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</si>
  <si>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</si>
  <si>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</si>
  <si>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</si>
  <si>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</si>
  <si>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</si>
  <si>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</si>
  <si>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</si>
  <si>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</si>
  <si>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</si>
  <si>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</si>
  <si>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</si>
  <si>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</si>
  <si>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</si>
  <si>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</si>
  <si>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</si>
  <si>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</si>
  <si>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</si>
  <si>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</si>
  <si>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</si>
  <si>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</si>
  <si>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</si>
  <si>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</si>
  <si>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</si>
  <si>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</si>
  <si>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</si>
  <si>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</si>
  <si>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</si>
  <si>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</si>
  <si>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</si>
  <si>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</si>
  <si>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</si>
  <si>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</si>
  <si>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</si>
  <si>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</si>
  <si>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</si>
  <si>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</si>
  <si>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</si>
  <si>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</si>
  <si>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</si>
  <si>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</si>
  <si>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</si>
  <si>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</si>
  <si>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</si>
  <si>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</si>
  <si>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</si>
  <si>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</si>
  <si>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</si>
  <si>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</si>
  <si>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</si>
  <si>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</si>
  <si>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</si>
  <si>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</si>
  <si>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</si>
  <si>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</si>
  <si>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</si>
  <si>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</si>
  <si>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</si>
  <si>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</si>
  <si>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</si>
  <si>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</si>
  <si>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</si>
  <si>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</si>
  <si>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</si>
  <si>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</si>
  <si>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</si>
  <si>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</si>
  <si>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</si>
  <si>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</si>
  <si>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</si>
  <si>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</si>
  <si>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</si>
  <si>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</si>
  <si>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</si>
  <si>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</si>
  <si>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</si>
  <si>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</si>
  <si>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</si>
  <si>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</si>
  <si>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</si>
  <si>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</si>
  <si>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</si>
  <si>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</si>
  <si>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</si>
  <si>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</si>
  <si>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</si>
  <si>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</si>
  <si>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</si>
  <si>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</si>
  <si>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</si>
  <si>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</si>
  <si>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</si>
  <si>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</si>
  <si>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</si>
  <si>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</si>
  <si>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</si>
  <si>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</si>
  <si>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</si>
  <si>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</si>
  <si>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</si>
  <si>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</si>
  <si>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</si>
  <si>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</si>
  <si>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</si>
  <si>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</si>
  <si>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</si>
  <si>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</si>
  <si>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</si>
  <si>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</si>
  <si>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</si>
  <si>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</si>
  <si>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</si>
  <si>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</si>
  <si>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</si>
  <si>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</si>
  <si>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</si>
  <si>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</si>
  <si>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</si>
  <si>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</si>
  <si>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</si>
  <si>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</si>
  <si>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</si>
  <si>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</si>
  <si>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</si>
  <si>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</si>
  <si>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</si>
  <si>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</si>
  <si>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</si>
  <si>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</si>
  <si>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</si>
  <si>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</si>
  <si>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</si>
  <si>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</si>
  <si>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</si>
  <si>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</si>
  <si>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</si>
  <si>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</si>
  <si>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</si>
  <si>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</si>
  <si>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</si>
  <si>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</si>
  <si>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</si>
  <si>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</si>
  <si>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</si>
  <si>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</si>
  <si>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</si>
  <si>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</si>
  <si>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</si>
  <si>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</si>
  <si>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</si>
  <si>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</si>
  <si>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</si>
  <si>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</si>
  <si>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</si>
  <si>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</si>
  <si>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</si>
  <si>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</si>
  <si>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</si>
  <si>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</si>
  <si>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</si>
  <si>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</si>
  <si>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</si>
  <si>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</si>
  <si>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</si>
  <si>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</si>
  <si>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</si>
  <si>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</si>
  <si>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</si>
  <si>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</si>
  <si>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</si>
  <si>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</si>
  <si>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</si>
  <si>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</si>
  <si>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</si>
  <si>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</si>
  <si>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</si>
  <si>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</si>
  <si>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</si>
  <si>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</si>
  <si>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</si>
  <si>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</si>
  <si>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</si>
  <si>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</si>
  <si>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</si>
  <si>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</si>
  <si>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</si>
  <si>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</si>
  <si>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</si>
  <si>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</si>
  <si>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</si>
  <si>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</si>
  <si>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</si>
  <si>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</si>
  <si>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</si>
  <si>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</si>
  <si>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</si>
  <si>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</si>
  <si>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</si>
  <si>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</si>
  <si>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</si>
  <si>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</si>
  <si>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</si>
  <si>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</si>
  <si>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</si>
  <si>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</si>
  <si>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</si>
  <si>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</si>
  <si>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</si>
  <si>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</si>
  <si>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</si>
  <si>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</si>
  <si>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</si>
  <si>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</si>
  <si>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</si>
  <si>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</si>
  <si>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</si>
  <si>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</si>
  <si>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</si>
  <si>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</si>
  <si>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</si>
  <si>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</si>
  <si>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</si>
  <si>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</si>
  <si>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</si>
  <si>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</si>
  <si>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</si>
  <si>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</si>
  <si>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</si>
  <si>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</si>
  <si>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</si>
  <si>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</si>
  <si>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</si>
  <si>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</si>
  <si>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</si>
  <si>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</si>
  <si>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</si>
  <si>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</si>
  <si>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</si>
  <si>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</si>
  <si>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</si>
  <si>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</si>
  <si>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</si>
  <si>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</si>
  <si>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</si>
  <si>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</si>
  <si>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</si>
  <si>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</si>
  <si>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</si>
  <si>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</si>
  <si>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</si>
  <si>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</si>
  <si>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</si>
  <si>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</si>
  <si>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</si>
  <si>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</si>
  <si>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</si>
  <si>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</si>
  <si>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</si>
  <si>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</si>
  <si>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</si>
  <si>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</si>
  <si>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</si>
  <si>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</si>
  <si>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</si>
  <si>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</si>
  <si>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</si>
  <si>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</si>
  <si>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</si>
  <si>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</si>
  <si>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</si>
  <si>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</si>
  <si>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</si>
  <si>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</si>
  <si>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</si>
  <si>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</si>
  <si>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</si>
  <si>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</si>
  <si>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</si>
  <si>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</si>
  <si>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</si>
  <si>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</si>
  <si>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</si>
  <si>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</si>
  <si>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</si>
  <si>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</si>
  <si>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</si>
  <si>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</si>
  <si>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</si>
  <si>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</si>
  <si>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</si>
  <si>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</si>
  <si>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</si>
  <si>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</si>
  <si>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</si>
  <si>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</si>
  <si>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</si>
  <si>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</si>
  <si>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</si>
  <si>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</si>
  <si>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</si>
  <si>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</si>
  <si>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</si>
  <si>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</si>
  <si>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</si>
  <si>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</si>
  <si>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</si>
  <si>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</si>
  <si>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</si>
  <si>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</si>
  <si>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</si>
  <si>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</si>
  <si>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</si>
  <si>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</si>
  <si>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</si>
  <si>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</si>
  <si>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</si>
  <si>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</si>
  <si>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</si>
  <si>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</si>
  <si>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</si>
  <si>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</si>
  <si>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</si>
  <si>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</si>
  <si>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</si>
  <si>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</si>
  <si>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</si>
  <si>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</si>
  <si>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</si>
  <si>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</si>
  <si>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</si>
  <si>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</si>
  <si>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</si>
  <si>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</si>
  <si>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</si>
  <si>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</si>
  <si>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</si>
  <si>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</si>
  <si>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</si>
  <si>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</si>
  <si>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</si>
  <si>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</si>
  <si>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</si>
  <si>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</si>
  <si>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</si>
  <si>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</si>
  <si>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</si>
  <si>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</si>
  <si>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</si>
  <si>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</si>
  <si>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</si>
  <si>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</si>
  <si>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</si>
  <si>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</si>
  <si>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</si>
  <si>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</si>
  <si>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</si>
  <si>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</si>
  <si>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</si>
  <si>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</si>
  <si>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</si>
  <si>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</si>
  <si>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</si>
  <si>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</si>
  <si>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</si>
  <si>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</si>
  <si>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</si>
  <si>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</si>
  <si>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</si>
  <si>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</si>
  <si>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</si>
  <si>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</si>
  <si>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</si>
  <si>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</si>
  <si>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</si>
  <si>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</si>
  <si>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</si>
  <si>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</si>
  <si>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</si>
  <si>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</si>
  <si>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</si>
  <si>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</si>
  <si>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</si>
  <si>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</si>
  <si>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</si>
  <si>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</si>
  <si>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</si>
  <si>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</si>
  <si>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</si>
  <si>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</si>
  <si>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</si>
  <si>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</si>
  <si>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</si>
  <si>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</si>
  <si>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</si>
  <si>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</si>
  <si>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</si>
  <si>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</si>
  <si>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</si>
  <si>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</si>
  <si>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</si>
  <si>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</si>
  <si>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</si>
  <si>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</si>
  <si>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</si>
  <si>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</si>
  <si>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</si>
  <si>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</si>
  <si>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</si>
  <si>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</si>
  <si>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</si>
  <si>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</si>
  <si>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</si>
  <si>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</si>
  <si>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</si>
  <si>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</si>
  <si>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</si>
  <si>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</si>
  <si>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</si>
  <si>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</si>
  <si>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</si>
  <si>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</si>
  <si>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</si>
  <si>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</si>
  <si>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</si>
  <si>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</si>
  <si>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</si>
  <si>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</si>
  <si>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</si>
  <si>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</si>
  <si>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</si>
  <si>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</si>
  <si>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</si>
  <si>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</si>
  <si>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</si>
  <si>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</si>
  <si>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</si>
  <si>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</si>
  <si>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</si>
  <si>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</si>
  <si>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</si>
  <si>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</si>
  <si>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</si>
  <si>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</si>
  <si>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</si>
  <si>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</si>
  <si>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</si>
  <si>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</si>
  <si>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</si>
  <si>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</si>
  <si>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</si>
  <si>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</si>
  <si>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</si>
  <si>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</si>
  <si>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</si>
  <si>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</si>
  <si>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</si>
  <si>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</si>
  <si>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</si>
  <si>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</si>
  <si>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</si>
  <si>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</si>
  <si>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</si>
  <si>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</si>
  <si>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</si>
  <si>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</si>
  <si>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</si>
  <si>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</si>
  <si>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</si>
  <si>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</si>
  <si>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</si>
  <si>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</si>
  <si>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</si>
  <si>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</si>
  <si>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</si>
  <si>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</si>
  <si>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</si>
  <si>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</si>
  <si>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</si>
  <si>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</si>
  <si>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</si>
  <si>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</si>
  <si>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</si>
  <si>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</si>
  <si>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</si>
  <si>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</si>
  <si>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</si>
  <si>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</si>
  <si>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</si>
  <si>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</si>
  <si>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</si>
  <si>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</si>
  <si>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</si>
  <si>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</si>
  <si>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</si>
  <si>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</si>
  <si>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</si>
  <si>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</si>
  <si>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</si>
  <si>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</si>
  <si>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</si>
  <si>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</si>
  <si>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</si>
  <si>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</si>
  <si>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</si>
  <si>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</si>
  <si>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</si>
  <si>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</si>
  <si>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</si>
  <si>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</si>
  <si>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</si>
  <si>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</si>
  <si>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</si>
  <si>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</si>
  <si>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</si>
  <si>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</si>
  <si>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</si>
  <si>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</si>
  <si>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</si>
  <si>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</si>
  <si>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</si>
  <si>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</si>
  <si>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</si>
  <si>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</si>
  <si>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</si>
  <si>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</si>
  <si>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</si>
  <si>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</si>
  <si>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</si>
  <si>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</si>
  <si>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</si>
  <si>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</si>
  <si>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</si>
  <si>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</si>
  <si>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</si>
  <si>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</si>
  <si>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</si>
  <si>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</si>
  <si>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</si>
  <si>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</si>
  <si>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</si>
  <si>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</si>
  <si>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</si>
  <si>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</si>
  <si>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</si>
  <si>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</si>
  <si>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</si>
  <si>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</si>
  <si>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</si>
  <si>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</si>
  <si>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</si>
  <si>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</si>
  <si>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</si>
  <si>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</si>
  <si>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</si>
  <si>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</si>
  <si>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</si>
  <si>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</si>
  <si>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</si>
  <si>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</si>
  <si>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</si>
  <si>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</si>
  <si>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</si>
  <si>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</si>
  <si>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</si>
  <si>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</si>
  <si>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</si>
  <si>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</si>
  <si>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</si>
  <si>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</si>
  <si>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</si>
  <si>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</si>
  <si>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</si>
  <si>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</si>
  <si>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</si>
  <si>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</si>
  <si>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</si>
  <si>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</si>
  <si>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</si>
  <si>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</si>
  <si>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</si>
  <si>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</si>
  <si>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</si>
  <si>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</si>
  <si>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</si>
  <si>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</si>
  <si>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</si>
  <si>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</si>
  <si>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</si>
  <si>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</si>
  <si>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</si>
  <si>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</si>
  <si>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</si>
  <si>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</si>
  <si>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</si>
  <si>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</si>
  <si>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</si>
  <si>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</si>
  <si>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</si>
  <si>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</si>
  <si>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</si>
  <si>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</si>
  <si>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</si>
  <si>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</si>
  <si>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</si>
  <si>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</si>
  <si>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</si>
  <si>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</si>
  <si>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</si>
  <si>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</si>
  <si>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</si>
  <si>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</si>
  <si>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</si>
  <si>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</si>
  <si>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</si>
  <si>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</si>
  <si>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</si>
  <si>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</si>
  <si>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</si>
  <si>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</si>
  <si>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</si>
  <si>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</si>
  <si>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</si>
  <si>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</si>
  <si>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</si>
  <si>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</si>
  <si>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</si>
  <si>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</si>
  <si>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</si>
  <si>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</si>
  <si>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</si>
  <si>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</si>
  <si>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</si>
  <si>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</si>
  <si>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</si>
  <si>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</si>
  <si>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</si>
  <si>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</si>
  <si>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</si>
  <si>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</si>
  <si>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</si>
  <si>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</si>
  <si>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</si>
  <si>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</si>
  <si>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</si>
  <si>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</si>
  <si>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</si>
  <si>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</si>
  <si>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</si>
  <si>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</si>
  <si>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</si>
  <si>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</si>
  <si>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</si>
  <si>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</si>
  <si>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</si>
  <si>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</si>
  <si>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</si>
  <si>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</si>
  <si>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</si>
  <si>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</si>
  <si>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</si>
  <si>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</si>
  <si>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</si>
  <si>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</si>
  <si>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</si>
  <si>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</si>
  <si>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</si>
  <si>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</si>
  <si>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</si>
  <si>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</si>
  <si>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</si>
  <si>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</si>
  <si>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</si>
  <si>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</si>
  <si>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</si>
  <si>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</si>
  <si>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</si>
  <si>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</si>
  <si>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</si>
  <si>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</si>
  <si>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</si>
  <si>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</si>
  <si>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</si>
  <si>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</si>
  <si>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</si>
  <si>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</si>
  <si>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</si>
  <si>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</si>
  <si>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</si>
  <si>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</si>
  <si>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</si>
  <si>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</si>
  <si>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</si>
  <si>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</si>
  <si>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</si>
  <si>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</si>
  <si>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</si>
  <si>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</si>
  <si>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</si>
  <si>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</si>
  <si>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</si>
  <si>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</si>
  <si>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</si>
  <si>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</si>
  <si>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</si>
  <si>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</si>
  <si>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</si>
  <si>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</si>
  <si>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</si>
  <si>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</si>
  <si>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</si>
  <si>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</si>
  <si>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</si>
  <si>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</si>
  <si>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</si>
  <si>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</si>
  <si>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</si>
  <si>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</si>
  <si>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</si>
  <si>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</si>
  <si>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</si>
  <si>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</si>
  <si>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</si>
  <si>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</si>
  <si>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</si>
  <si>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</si>
  <si>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</si>
  <si>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</si>
  <si>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</si>
  <si>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</si>
  <si>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</si>
  <si>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</si>
  <si>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</si>
  <si>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</si>
  <si>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</si>
  <si>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</si>
  <si>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</si>
  <si>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</si>
  <si>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</si>
  <si>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</si>
  <si>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</si>
  <si>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</si>
  <si>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</si>
  <si>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</si>
  <si>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</si>
  <si>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</si>
  <si>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</si>
  <si>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</si>
  <si>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</si>
  <si>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</si>
  <si>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</si>
  <si>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</si>
  <si>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</si>
  <si>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</si>
  <si>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</si>
  <si>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</si>
  <si>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</si>
  <si>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</si>
  <si>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</si>
  <si>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</si>
  <si>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</si>
  <si>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</si>
  <si>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</si>
  <si>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</si>
  <si>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</si>
  <si>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</si>
  <si>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</si>
  <si>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</si>
  <si>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</si>
  <si>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</si>
  <si>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</si>
  <si>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</si>
  <si>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</si>
  <si>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</si>
  <si>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</si>
  <si>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</si>
  <si>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</si>
  <si>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</si>
  <si>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</si>
  <si>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</si>
  <si>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</si>
  <si>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</si>
  <si>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</si>
  <si>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</si>
  <si>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</si>
  <si>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</si>
  <si>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</si>
  <si>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</si>
  <si>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</si>
  <si>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</si>
  <si>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</si>
  <si>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</si>
  <si>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</si>
  <si>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</si>
  <si>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</si>
  <si>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</si>
  <si>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</si>
  <si>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</si>
  <si>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</si>
  <si>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</si>
  <si>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</si>
  <si>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</si>
  <si>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</si>
  <si>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</si>
  <si>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</si>
  <si>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</si>
  <si>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</si>
  <si>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</si>
  <si>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</si>
  <si>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</si>
  <si>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</si>
  <si>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</si>
  <si>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</si>
  <si>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</si>
  <si>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</si>
  <si>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</si>
  <si>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</si>
  <si>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</si>
  <si>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</si>
  <si>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</si>
  <si>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</si>
  <si>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</si>
  <si>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</si>
  <si>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</si>
  <si>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</si>
  <si>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</si>
  <si>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</si>
  <si>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</si>
  <si>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</si>
  <si>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</si>
  <si>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</si>
  <si>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</si>
  <si>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</si>
  <si>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</si>
  <si>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</si>
  <si>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</si>
  <si>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</si>
  <si>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</si>
  <si>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</si>
  <si>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</si>
  <si>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</si>
  <si>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</si>
  <si>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</si>
  <si>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</si>
  <si>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</si>
  <si>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</si>
  <si>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</si>
  <si>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</si>
  <si>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</si>
  <si>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</si>
  <si>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</si>
  <si>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</si>
  <si>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</si>
  <si>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</si>
  <si>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</si>
  <si>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</si>
  <si>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</si>
  <si>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</si>
  <si>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</si>
  <si>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</si>
  <si>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</si>
  <si>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</si>
  <si>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</si>
  <si>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</si>
  <si>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</si>
  <si>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</si>
  <si>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</si>
  <si>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</si>
  <si>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</si>
  <si>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</si>
  <si>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</si>
  <si>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</si>
  <si>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</si>
  <si>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</si>
  <si>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</si>
  <si>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</si>
  <si>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</si>
  <si>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</si>
  <si>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</si>
  <si>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</si>
  <si>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</si>
  <si>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</si>
  <si>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</si>
  <si>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</si>
  <si>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</si>
  <si>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</si>
  <si>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</si>
  <si>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</si>
  <si>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</si>
  <si>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</si>
  <si>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</si>
  <si>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</si>
  <si>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</si>
  <si>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</si>
  <si>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</si>
  <si>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</si>
  <si>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</si>
  <si>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</si>
  <si>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</si>
  <si>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</si>
  <si>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</si>
  <si>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</si>
  <si>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</si>
  <si>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</si>
  <si>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</si>
  <si>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</si>
  <si>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</si>
  <si>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</si>
  <si>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</si>
  <si>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</si>
  <si>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</si>
  <si>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</si>
  <si>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</si>
  <si>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</si>
  <si>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</si>
  <si>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</si>
  <si>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</si>
  <si>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</si>
  <si>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</si>
  <si>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</si>
  <si>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</si>
  <si>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</si>
  <si>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</si>
  <si>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</si>
  <si>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</si>
  <si>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</si>
  <si>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</si>
  <si>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</si>
  <si>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</si>
  <si>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</si>
  <si>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</si>
  <si>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</si>
  <si>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</si>
  <si>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</si>
  <si>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</si>
  <si>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</si>
  <si>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</si>
  <si>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</si>
  <si>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</si>
  <si>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</si>
  <si>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</si>
  <si>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</si>
  <si>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</si>
  <si>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</si>
  <si>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</si>
  <si>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</si>
  <si>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</si>
  <si>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</si>
  <si>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</si>
  <si>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</si>
  <si>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</si>
  <si>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</si>
  <si>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</si>
  <si>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</si>
  <si>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</si>
  <si>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</si>
  <si>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</si>
  <si>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</si>
  <si>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</si>
  <si>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</si>
  <si>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</si>
  <si>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</si>
  <si>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</si>
  <si>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</si>
  <si>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</si>
  <si>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</si>
  <si>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</si>
  <si>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</si>
  <si>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</si>
  <si>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</si>
  <si>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</si>
  <si>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</si>
  <si>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</si>
  <si>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</si>
  <si>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</si>
  <si>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</si>
  <si>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</si>
  <si>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</si>
  <si>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</si>
  <si>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</si>
  <si>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</si>
  <si>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</si>
  <si>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</si>
  <si>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</si>
  <si>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</si>
  <si>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</si>
  <si>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</si>
  <si>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</si>
  <si>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</si>
  <si>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</si>
  <si>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</si>
  <si>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</si>
  <si>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</si>
  <si>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</si>
  <si>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</si>
  <si>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</si>
  <si>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</si>
  <si>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</si>
  <si>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</si>
  <si>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</si>
  <si>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</si>
  <si>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</si>
  <si>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</si>
  <si>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</si>
  <si>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</si>
  <si>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</si>
  <si>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</si>
  <si>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</si>
  <si>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</si>
  <si>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</si>
  <si>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</si>
  <si>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</si>
  <si>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</si>
  <si>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</si>
  <si>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</si>
  <si>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</si>
  <si>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</si>
  <si>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</si>
  <si>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</si>
  <si>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</si>
  <si>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</si>
  <si>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</si>
  <si>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</si>
  <si>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</si>
  <si>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</si>
  <si>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</si>
  <si>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</si>
  <si>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</si>
  <si>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</si>
  <si>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</si>
  <si>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</si>
  <si>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</si>
  <si>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</si>
  <si>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</si>
  <si>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</si>
  <si>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</si>
  <si>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</si>
  <si>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</si>
  <si>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</si>
  <si>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</si>
  <si>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</si>
  <si>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</si>
  <si>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</si>
  <si>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</si>
  <si>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</si>
  <si>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</si>
  <si>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</si>
  <si>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</si>
  <si>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</si>
  <si>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</si>
  <si>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</si>
  <si>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</si>
  <si>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</si>
  <si>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</si>
  <si>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</si>
  <si>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</si>
  <si>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</si>
  <si>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</si>
  <si>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</si>
  <si>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</si>
  <si>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</si>
  <si>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</si>
  <si>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</si>
  <si>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</si>
  <si>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</si>
  <si>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</si>
  <si>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</si>
  <si>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</si>
  <si>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</si>
  <si>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</si>
  <si>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</si>
  <si>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</si>
  <si>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</si>
  <si>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</si>
  <si>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</si>
  <si>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</si>
  <si>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</si>
  <si>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</si>
  <si>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</si>
  <si>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</si>
  <si>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</si>
  <si>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</si>
  <si>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</si>
  <si>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</si>
  <si>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</si>
  <si>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</si>
  <si>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</si>
  <si>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</si>
  <si>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</si>
  <si>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</si>
  <si>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</si>
  <si>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</si>
  <si>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</si>
  <si>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</si>
  <si>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</si>
  <si>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</si>
  <si>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</si>
  <si>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</si>
  <si>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</si>
  <si>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</si>
  <si>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</si>
  <si>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</si>
  <si>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</si>
  <si>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</si>
  <si>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</si>
  <si>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</si>
  <si>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</si>
  <si>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</si>
  <si>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</si>
  <si>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</si>
  <si>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</si>
  <si>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</si>
  <si>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</si>
  <si>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</si>
  <si>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</si>
  <si>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</si>
  <si>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</si>
  <si>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</si>
  <si>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</si>
  <si>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</si>
  <si>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</si>
  <si>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</si>
  <si>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</si>
  <si>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</si>
  <si>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</si>
  <si>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</si>
  <si>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</si>
  <si>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</si>
  <si>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</si>
  <si>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</si>
  <si>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</si>
  <si>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</si>
  <si>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</si>
  <si>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</si>
  <si>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</si>
  <si>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</si>
  <si>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</si>
  <si>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</si>
  <si>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</si>
  <si>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</si>
  <si>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</si>
  <si>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</si>
  <si>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</si>
  <si>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</si>
  <si>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</si>
  <si>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</si>
  <si>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</si>
  <si>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</si>
  <si>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</si>
  <si>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</si>
  <si>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</si>
  <si>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</si>
  <si>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</si>
  <si>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</si>
  <si>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</si>
  <si>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</si>
  <si>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</si>
  <si>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</si>
  <si>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</si>
  <si>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</si>
  <si>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</si>
  <si>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</si>
  <si>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</si>
  <si>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</si>
  <si>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</si>
  <si>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</si>
  <si>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</si>
  <si>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</si>
  <si>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</si>
  <si>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</si>
  <si>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</si>
  <si>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</si>
  <si>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</si>
  <si>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</si>
  <si>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</si>
  <si>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</si>
  <si>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</si>
  <si>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</si>
  <si>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</si>
  <si>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</si>
  <si>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</si>
  <si>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</si>
  <si>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</si>
  <si>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</si>
  <si>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</si>
  <si>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</si>
  <si>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</si>
  <si>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</si>
  <si>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</si>
  <si>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</si>
  <si>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</si>
  <si>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</si>
  <si>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</si>
  <si>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</si>
  <si>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</si>
  <si>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</si>
  <si>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</si>
  <si>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</si>
  <si>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</si>
  <si>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</si>
  <si>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</si>
  <si>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</si>
  <si>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</si>
  <si>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</si>
  <si>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</si>
  <si>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</si>
  <si>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</si>
  <si>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</si>
  <si>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</si>
  <si>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</si>
  <si>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</si>
  <si>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</si>
  <si>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</si>
  <si>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</si>
  <si>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</si>
  <si>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</si>
  <si>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</si>
  <si>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</si>
  <si>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</si>
  <si>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</si>
  <si>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</si>
  <si>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</si>
  <si>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</si>
  <si>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</si>
  <si>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</si>
  <si>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</si>
  <si>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</si>
  <si>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</si>
  <si>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</si>
  <si>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</si>
  <si>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</si>
  <si>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</si>
  <si>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</si>
  <si>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</si>
  <si>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</si>
  <si>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</si>
  <si>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</si>
  <si>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</si>
  <si>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</si>
  <si>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</si>
  <si>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</si>
  <si>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</si>
  <si>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</si>
  <si>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</si>
  <si>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</si>
  <si>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</si>
  <si>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</si>
  <si>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</si>
  <si>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</si>
  <si>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</si>
  <si>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</si>
  <si>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</si>
  <si>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</si>
  <si>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</si>
  <si>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</si>
  <si>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</si>
  <si>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</si>
  <si>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</si>
  <si>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</si>
  <si>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</si>
  <si>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</si>
  <si>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</si>
  <si>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</si>
  <si>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</si>
  <si>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</si>
  <si>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</si>
  <si>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</si>
  <si>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</si>
  <si>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</si>
  <si>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</si>
  <si>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</si>
  <si>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</si>
  <si>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</si>
  <si>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</si>
  <si>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</si>
  <si>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</si>
  <si>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</si>
  <si>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</si>
  <si>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</si>
  <si>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</si>
  <si>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</si>
  <si>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</si>
  <si>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</si>
  <si>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</si>
  <si>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</si>
  <si>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</si>
  <si>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</si>
  <si>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</si>
  <si>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</si>
  <si>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</si>
  <si>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</si>
  <si>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</si>
  <si>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</si>
  <si>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</si>
  <si>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</si>
  <si>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</si>
  <si>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</si>
  <si>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</si>
  <si>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</si>
  <si>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</si>
  <si>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</si>
  <si>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</si>
  <si>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</si>
  <si>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</si>
  <si>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</si>
  <si>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</si>
  <si>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</si>
  <si>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</si>
  <si>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</si>
  <si>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</si>
  <si>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</si>
  <si>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</si>
  <si>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</si>
  <si>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</si>
  <si>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</si>
  <si>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</si>
  <si>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</si>
  <si>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</si>
  <si>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</si>
  <si>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</si>
  <si>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</si>
  <si>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</si>
  <si>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</si>
  <si>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</si>
  <si>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</si>
  <si>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</si>
  <si>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</si>
  <si>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</si>
  <si>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</si>
  <si>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</si>
  <si>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</si>
  <si>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</si>
  <si>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</si>
  <si>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</si>
  <si>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</si>
  <si>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</si>
  <si>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</si>
  <si>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</si>
  <si>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</si>
  <si>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</si>
  <si>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</si>
  <si>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</si>
  <si>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</si>
  <si>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</si>
  <si>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</si>
  <si>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</si>
  <si>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</si>
  <si>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</si>
  <si>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</si>
  <si>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</si>
  <si>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</si>
  <si>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</si>
  <si>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</si>
  <si>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</si>
  <si>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</si>
  <si>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</si>
  <si>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</si>
  <si>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</si>
  <si>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</si>
  <si>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</si>
  <si>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</si>
  <si>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</si>
  <si>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</si>
  <si>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</si>
  <si>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</si>
  <si>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</si>
  <si>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</si>
  <si>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</si>
  <si>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</si>
  <si>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</si>
  <si>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</si>
  <si>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</si>
  <si>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</si>
  <si>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</si>
  <si>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</si>
  <si>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</si>
  <si>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</si>
  <si>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</si>
  <si>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</si>
  <si>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</si>
  <si>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</si>
  <si>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</si>
  <si>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</si>
  <si>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</si>
  <si>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</si>
  <si>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</si>
  <si>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</si>
  <si>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</si>
  <si>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</si>
  <si>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</si>
  <si>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</si>
  <si>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</si>
  <si>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</si>
  <si>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</si>
  <si>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</si>
  <si>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</si>
  <si>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</si>
  <si>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</si>
  <si>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</si>
  <si>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</si>
  <si>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</si>
  <si>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</si>
  <si>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</si>
  <si>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</si>
  <si>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</si>
  <si>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</si>
  <si>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</si>
  <si>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</si>
  <si>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</si>
  <si>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</si>
  <si>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</si>
  <si>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</si>
  <si>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</si>
  <si>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</si>
  <si>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</si>
  <si>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</si>
  <si>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</si>
  <si>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</si>
  <si>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</si>
  <si>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</si>
  <si>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</si>
  <si>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</si>
  <si>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</si>
  <si>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</si>
  <si>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</si>
  <si>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</si>
  <si>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</si>
  <si>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</si>
  <si>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</si>
  <si>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</si>
  <si>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</si>
  <si>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</si>
  <si>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</si>
  <si>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</si>
  <si>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</si>
  <si>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</si>
  <si>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</si>
  <si>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</si>
  <si>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</si>
  <si>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</si>
  <si>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</si>
  <si>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</si>
  <si>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</si>
  <si>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</si>
  <si>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</si>
  <si>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</si>
  <si>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</si>
  <si>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</si>
  <si>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</si>
  <si>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</si>
  <si>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</si>
  <si>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</si>
  <si>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</si>
  <si>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</si>
  <si>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</si>
  <si>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</si>
  <si>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</si>
  <si>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</si>
  <si>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</si>
  <si>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</si>
  <si>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</si>
  <si>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</si>
  <si>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</si>
  <si>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</si>
  <si>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</si>
  <si>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</si>
  <si>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</si>
  <si>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</si>
  <si>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</si>
  <si>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</si>
  <si>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</si>
  <si>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</si>
  <si>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</si>
  <si>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</si>
  <si>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</si>
  <si>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</si>
  <si>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</si>
  <si>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</si>
  <si>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</si>
  <si>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</si>
  <si>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</si>
  <si>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</si>
  <si>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</si>
  <si>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</si>
  <si>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</si>
  <si>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</si>
  <si>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</si>
  <si>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</si>
  <si>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</si>
  <si>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</si>
  <si>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</si>
  <si>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</si>
  <si>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</si>
  <si>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</si>
  <si>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</si>
  <si>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</si>
  <si>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</si>
  <si>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</si>
  <si>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</si>
  <si>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</si>
  <si>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</si>
  <si>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</si>
  <si>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</si>
  <si>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</si>
  <si>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</si>
  <si>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</si>
  <si>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</si>
  <si>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</si>
  <si>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</si>
  <si>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</si>
  <si>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</si>
  <si>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</si>
  <si>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</si>
  <si>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</si>
  <si>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</si>
  <si>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</si>
  <si>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</si>
  <si>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</si>
  <si>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</si>
  <si>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</si>
  <si>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</si>
  <si>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</si>
  <si>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</si>
  <si>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</si>
  <si>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</si>
  <si>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</si>
  <si>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</si>
  <si>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</si>
  <si>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</si>
  <si>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</si>
  <si>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</si>
  <si>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</si>
  <si>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</si>
  <si>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</si>
  <si>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</si>
  <si>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</si>
  <si>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</si>
  <si>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</si>
  <si>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</si>
  <si>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</si>
  <si>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</si>
  <si>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</si>
  <si>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</si>
  <si>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</si>
  <si>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</si>
  <si>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</si>
  <si>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</si>
  <si>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</si>
  <si>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</si>
  <si>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</si>
  <si>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</si>
  <si>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</si>
  <si>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</si>
  <si>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</si>
  <si>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</si>
  <si>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</si>
  <si>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</si>
  <si>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</si>
  <si>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</si>
  <si>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</si>
  <si>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</si>
  <si>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</si>
  <si>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</si>
  <si>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</si>
  <si>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</si>
  <si>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</si>
  <si>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</si>
  <si>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</si>
  <si>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</si>
  <si>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</si>
  <si>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</si>
  <si>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</si>
  <si>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</si>
  <si>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</si>
  <si>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</si>
  <si>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</si>
  <si>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</si>
  <si>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</si>
  <si>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</si>
  <si>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</si>
  <si>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</si>
  <si>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</si>
  <si>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</si>
  <si>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</si>
  <si>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</si>
  <si>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</si>
  <si>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</si>
  <si>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</si>
  <si>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</si>
  <si>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</si>
  <si>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</si>
  <si>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</si>
  <si>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</si>
  <si>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</si>
  <si>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</si>
  <si>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</si>
  <si>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</si>
  <si>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</si>
  <si>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</si>
  <si>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</si>
  <si>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</si>
  <si>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</si>
  <si>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</si>
  <si>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</si>
  <si>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</si>
  <si>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</si>
  <si>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</si>
  <si>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</si>
  <si>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</si>
  <si>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</si>
  <si>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</si>
  <si>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</si>
  <si>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</si>
  <si>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</si>
  <si>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</si>
  <si>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</si>
  <si>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</si>
  <si>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</si>
  <si>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</si>
  <si>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</si>
  <si>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</si>
  <si>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</si>
  <si>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</si>
  <si>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</si>
  <si>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</si>
  <si>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</si>
  <si>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</si>
  <si>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</si>
  <si>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</si>
  <si>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</si>
  <si>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</si>
  <si>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</si>
  <si>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</si>
  <si>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</si>
  <si>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</si>
  <si>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</si>
  <si>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</si>
  <si>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</si>
  <si>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</si>
  <si>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</si>
  <si>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</si>
  <si>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</si>
  <si>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</si>
  <si>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</si>
  <si>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</si>
  <si>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</si>
  <si>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</si>
  <si>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</si>
  <si>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</si>
  <si>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</si>
  <si>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</si>
  <si>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</si>
  <si>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</si>
  <si>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</si>
  <si>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</si>
  <si>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</si>
  <si>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</si>
  <si>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</si>
  <si>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</si>
  <si>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</si>
  <si>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</si>
  <si>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</si>
  <si>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</si>
  <si>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</si>
  <si>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</si>
  <si>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</si>
  <si>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</si>
  <si>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</si>
  <si>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</si>
  <si>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</si>
  <si>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</si>
  <si>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</si>
  <si>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</si>
  <si>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</si>
  <si>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</si>
  <si>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</si>
  <si>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</si>
  <si>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</si>
  <si>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</si>
  <si>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</si>
  <si>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</si>
  <si>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</si>
  <si>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</si>
  <si>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</si>
  <si>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</si>
  <si>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</si>
  <si>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</si>
  <si>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</si>
  <si>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</si>
  <si>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</si>
  <si>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</si>
  <si>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</si>
  <si>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</si>
  <si>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</si>
  <si>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</si>
  <si>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</si>
  <si>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</si>
  <si>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</si>
  <si>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</si>
  <si>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</si>
  <si>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</si>
  <si>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</si>
  <si>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</si>
  <si>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</si>
  <si>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</si>
  <si>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</si>
  <si>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</si>
  <si>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</si>
  <si>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</si>
  <si>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</si>
  <si>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</si>
  <si>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</si>
  <si>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</si>
  <si>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</si>
  <si>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</si>
  <si>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</si>
  <si>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</si>
  <si>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</si>
  <si>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</si>
  <si>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</si>
  <si>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</si>
  <si>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</si>
  <si>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</si>
  <si>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</si>
  <si>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</si>
  <si>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</si>
  <si>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</si>
  <si>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</si>
  <si>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</si>
  <si>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</si>
  <si>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</si>
  <si>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</si>
  <si>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</si>
  <si>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</si>
  <si>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</si>
  <si>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</si>
  <si>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</si>
  <si>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</si>
  <si>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</si>
  <si>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</si>
  <si>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</si>
  <si>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</si>
  <si>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</si>
  <si>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</si>
  <si>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</si>
  <si>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</si>
  <si>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</si>
  <si>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</si>
  <si>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</si>
  <si>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</si>
  <si>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</si>
  <si>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</si>
  <si>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</si>
  <si>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</si>
  <si>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</si>
  <si>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</si>
  <si>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</si>
  <si>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</si>
  <si>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</si>
  <si>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</si>
  <si>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</si>
  <si>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</si>
  <si>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</si>
  <si>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</si>
  <si>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</si>
  <si>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</si>
  <si>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</si>
  <si>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</si>
  <si>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</si>
  <si>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</si>
  <si>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</si>
  <si>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</si>
  <si>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</si>
  <si>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</si>
  <si>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</si>
  <si>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</si>
  <si>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</si>
  <si>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</si>
  <si>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</si>
  <si>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</si>
  <si>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</si>
  <si>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</si>
  <si>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</si>
  <si>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</si>
  <si>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</si>
  <si>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</si>
  <si>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</si>
  <si>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</si>
  <si>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</si>
  <si>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</si>
  <si>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</si>
  <si>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</si>
  <si>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</si>
  <si>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</si>
  <si>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</si>
  <si>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</si>
  <si>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</si>
  <si>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</si>
  <si>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</si>
  <si>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</si>
  <si>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</si>
  <si>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</si>
  <si>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</si>
  <si>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</si>
  <si>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</si>
  <si>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</si>
  <si>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</si>
  <si>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</si>
  <si>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</si>
  <si>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</si>
  <si>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</si>
  <si>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</si>
  <si>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</si>
  <si>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</si>
  <si>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</si>
  <si>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</si>
  <si>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</si>
  <si>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</si>
  <si>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</si>
  <si>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</si>
  <si>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</si>
  <si>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</si>
  <si>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</si>
  <si>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</si>
  <si>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</si>
  <si>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</si>
  <si>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</si>
  <si>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</si>
  <si>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</si>
  <si>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</si>
  <si>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</si>
  <si>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</si>
  <si>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</si>
  <si>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</si>
  <si>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</si>
  <si>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</si>
  <si>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</si>
  <si>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</si>
  <si>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</si>
  <si>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</si>
  <si>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</si>
  <si>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</si>
  <si>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</si>
  <si>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</si>
  <si>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</si>
  <si>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</si>
  <si>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</si>
  <si>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</si>
  <si>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</si>
  <si>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</si>
  <si>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</si>
  <si>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</si>
  <si>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</si>
  <si>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</si>
  <si>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</si>
  <si>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</si>
  <si>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</si>
  <si>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</si>
  <si>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</si>
  <si>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</si>
  <si>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</si>
  <si>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</si>
  <si>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</si>
  <si>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</si>
  <si>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</si>
  <si>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</si>
  <si>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</si>
  <si>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</si>
  <si>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</si>
  <si>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</si>
  <si>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</si>
  <si>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</si>
  <si>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</si>
  <si>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</si>
  <si>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</si>
  <si>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</si>
  <si>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</si>
  <si>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</si>
  <si>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</si>
  <si>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</si>
  <si>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</si>
  <si>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</si>
  <si>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</si>
  <si>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</si>
  <si>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</si>
  <si>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</si>
  <si>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</si>
  <si>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</si>
  <si>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</si>
  <si>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</si>
  <si>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</si>
  <si>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</si>
  <si>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</si>
  <si>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</si>
  <si>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</si>
  <si>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</si>
  <si>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</si>
  <si>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</si>
  <si>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</si>
  <si>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</si>
  <si>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</si>
  <si>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</si>
  <si>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</si>
  <si>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</si>
  <si>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</si>
  <si>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</si>
  <si>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</si>
  <si>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</si>
  <si>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</si>
  <si>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</si>
  <si>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</si>
  <si>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</si>
  <si>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</si>
  <si>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</si>
  <si>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</si>
  <si>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</si>
  <si>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</si>
  <si>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</si>
  <si>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</si>
  <si>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</si>
  <si>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</si>
  <si>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</si>
  <si>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</si>
  <si>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</si>
  <si>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</si>
  <si>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</si>
  <si>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</si>
  <si>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</si>
  <si>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</si>
  <si>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</si>
  <si>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</si>
  <si>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</si>
  <si>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</si>
  <si>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</si>
  <si>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</si>
  <si>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</si>
  <si>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</si>
  <si>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</si>
  <si>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</si>
  <si>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</si>
  <si>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</si>
  <si>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</si>
  <si>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</si>
  <si>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</si>
  <si>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</si>
  <si>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</si>
  <si>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</si>
  <si>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</si>
  <si>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</si>
  <si>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</si>
  <si>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</si>
  <si>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</si>
  <si>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</si>
  <si>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</si>
  <si>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</si>
  <si>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</si>
  <si>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</si>
  <si>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</si>
  <si>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</si>
  <si>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</si>
  <si>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</si>
  <si>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</si>
  <si>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</si>
  <si>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</si>
  <si>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</si>
  <si>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</si>
  <si>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</si>
  <si>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</si>
  <si>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</si>
  <si>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</si>
  <si>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</si>
  <si>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</si>
  <si>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</si>
  <si>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</si>
  <si>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</si>
  <si>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</si>
  <si>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</si>
  <si>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</si>
  <si>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</si>
  <si>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</si>
  <si>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</si>
  <si>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</si>
  <si>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</si>
  <si>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</si>
  <si>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</si>
  <si>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</si>
  <si>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</si>
  <si>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</si>
  <si>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</si>
  <si>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</si>
  <si>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</si>
  <si>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</si>
  <si>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</si>
  <si>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</si>
  <si>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</si>
  <si>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</si>
  <si>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</si>
  <si>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</si>
  <si>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</si>
  <si>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</si>
  <si>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</si>
  <si>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</si>
  <si>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</si>
  <si>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</si>
  <si>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</si>
  <si>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</si>
  <si>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</si>
  <si>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</si>
  <si>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</si>
  <si>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</si>
  <si>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</si>
  <si>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</si>
  <si>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</si>
  <si>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</si>
  <si>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</si>
  <si>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</si>
  <si>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</si>
  <si>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</si>
  <si>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</si>
  <si>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</si>
  <si>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</si>
  <si>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</si>
  <si>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</si>
  <si>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</si>
  <si>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</si>
  <si>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</si>
  <si>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</si>
  <si>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</si>
  <si>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</si>
  <si>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</si>
  <si>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</si>
  <si>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</si>
  <si>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</si>
  <si>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</si>
  <si>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</si>
  <si>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</si>
  <si>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</si>
  <si>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</si>
  <si>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</si>
  <si>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</si>
  <si>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</si>
  <si>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</si>
  <si>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</si>
  <si>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</si>
  <si>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</si>
  <si>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</si>
  <si>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</si>
  <si>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</si>
  <si>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</si>
  <si>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</si>
  <si>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</si>
  <si>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</si>
  <si>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</si>
  <si>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</si>
  <si>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</si>
  <si>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</si>
  <si>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</si>
  <si>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</si>
  <si>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</si>
  <si>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</si>
  <si>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</si>
  <si>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</si>
  <si>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</si>
  <si>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</si>
  <si>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</si>
  <si>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</si>
  <si>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</si>
  <si>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</si>
  <si>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</si>
  <si>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</si>
  <si>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</si>
  <si>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</si>
  <si>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</si>
  <si>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</si>
  <si>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</si>
  <si>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</si>
  <si>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</si>
  <si>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</si>
  <si>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</si>
  <si>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</si>
  <si>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</si>
  <si>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</si>
  <si>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</si>
  <si>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</si>
  <si>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</si>
  <si>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</si>
  <si>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</si>
  <si>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</si>
  <si>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</si>
  <si>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</si>
  <si>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</si>
  <si>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</si>
  <si>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</si>
  <si>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</si>
  <si>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</si>
  <si>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</si>
  <si>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</si>
  <si>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</si>
  <si>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</si>
  <si>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</si>
  <si>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</si>
  <si>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</si>
  <si>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</si>
  <si>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</si>
  <si>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</si>
  <si>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</si>
  <si>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</si>
  <si>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</si>
  <si>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</si>
  <si>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</si>
  <si>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</si>
  <si>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</si>
  <si>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</si>
  <si>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</si>
  <si>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</si>
  <si>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</si>
  <si>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</si>
  <si>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</si>
  <si>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</si>
  <si>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</si>
  <si>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</si>
  <si>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</si>
  <si>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</si>
  <si>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</si>
  <si>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</si>
  <si>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</si>
  <si>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</si>
  <si>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</si>
  <si>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</si>
  <si>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</si>
  <si>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</si>
  <si>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</si>
  <si>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</si>
  <si>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</si>
  <si>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</si>
  <si>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</si>
  <si>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</si>
  <si>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</si>
  <si>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</si>
  <si>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</si>
  <si>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</si>
  <si>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</si>
  <si>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</si>
  <si>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</si>
  <si>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</si>
  <si>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</si>
  <si>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</si>
  <si>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</si>
  <si>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</si>
  <si>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</si>
  <si>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</si>
  <si>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</si>
  <si>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</si>
  <si>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</si>
  <si>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</si>
  <si>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</si>
  <si>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</si>
  <si>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</si>
  <si>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</si>
  <si>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</si>
  <si>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</si>
  <si>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</si>
  <si>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</si>
  <si>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</si>
  <si>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</si>
  <si>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</si>
  <si>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</si>
  <si>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</si>
  <si>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</si>
  <si>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</si>
  <si>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</si>
  <si>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</si>
  <si>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</si>
  <si>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</si>
  <si>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</si>
  <si>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</si>
  <si>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</si>
  <si>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</si>
  <si>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</si>
  <si>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</si>
  <si>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</si>
  <si>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</si>
  <si>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</si>
  <si>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</si>
  <si>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</si>
  <si>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</si>
  <si>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</si>
  <si>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</si>
  <si>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</si>
  <si>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</si>
  <si>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</si>
  <si>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</si>
  <si>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</si>
  <si>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</si>
  <si>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</si>
  <si>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</si>
  <si>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</si>
  <si>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</si>
  <si>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</si>
  <si>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</si>
  <si>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</si>
  <si>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</si>
  <si>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</si>
  <si>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</si>
  <si>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</si>
  <si>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</si>
  <si>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</si>
  <si>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</si>
  <si>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</si>
  <si>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</si>
  <si>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</si>
  <si>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</si>
  <si>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</si>
  <si>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</si>
  <si>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</si>
  <si>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</si>
  <si>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</si>
  <si>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</si>
  <si>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</si>
  <si>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</si>
  <si>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</si>
  <si>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</si>
  <si>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</si>
  <si>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</si>
  <si>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</si>
  <si>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</si>
  <si>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</si>
  <si>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</si>
  <si>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</si>
  <si>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</si>
  <si>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</si>
  <si>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</si>
  <si>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</si>
  <si>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</si>
  <si>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</si>
  <si>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</si>
  <si>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</si>
  <si>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</si>
  <si>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</si>
  <si>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</si>
  <si>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</si>
  <si>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</si>
  <si>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</si>
  <si>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</si>
  <si>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</si>
  <si>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</si>
  <si>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</si>
  <si>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</si>
  <si>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</si>
  <si>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</si>
  <si>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</si>
  <si>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</si>
  <si>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</si>
  <si>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</si>
  <si>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</si>
  <si>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</si>
  <si>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</si>
  <si>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</si>
  <si>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</si>
  <si>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</si>
  <si>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</si>
  <si>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</si>
  <si>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</si>
  <si>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</si>
  <si>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</si>
  <si>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</si>
  <si>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</si>
  <si>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</si>
  <si>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</si>
  <si>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</si>
  <si>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</si>
  <si>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</si>
  <si>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</si>
  <si>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</si>
  <si>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</si>
  <si>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</si>
  <si>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</si>
  <si>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</si>
  <si>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</si>
  <si>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</si>
  <si>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</si>
  <si>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</si>
  <si>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</si>
  <si>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</si>
  <si>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</si>
  <si>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</si>
  <si>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</si>
  <si>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</si>
  <si>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</si>
  <si>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</si>
  <si>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</si>
  <si>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</si>
  <si>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</si>
  <si>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</si>
  <si>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</si>
  <si>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</si>
  <si>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</si>
  <si>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</si>
  <si>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</si>
  <si>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</si>
  <si>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</si>
  <si>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</si>
  <si>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</si>
  <si>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</si>
  <si>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</si>
  <si>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</si>
  <si>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</si>
  <si>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</si>
  <si>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</si>
  <si>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</si>
  <si>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</si>
  <si>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</si>
  <si>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</si>
  <si>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</si>
  <si>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</si>
  <si>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</si>
  <si>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</si>
  <si>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</si>
  <si>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</si>
  <si>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</si>
  <si>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</si>
  <si>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</si>
  <si>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</si>
  <si>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</si>
  <si>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</si>
  <si>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</si>
  <si>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</si>
  <si>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</si>
  <si>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</si>
  <si>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</si>
  <si>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</si>
  <si>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</si>
  <si>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</si>
  <si>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</si>
  <si>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</si>
  <si>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</si>
  <si>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</si>
  <si>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</si>
  <si>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</si>
  <si>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</si>
  <si>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</si>
  <si>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</si>
  <si>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</si>
  <si>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</si>
  <si>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</si>
  <si>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</si>
  <si>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</si>
  <si>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</si>
  <si>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</si>
  <si>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</si>
  <si>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</si>
  <si>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</si>
  <si>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</si>
  <si>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</si>
  <si>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</si>
  <si>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</si>
  <si>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</si>
  <si>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</si>
  <si>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</si>
  <si>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</si>
  <si>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</si>
  <si>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</si>
  <si>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</si>
  <si>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</si>
  <si>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</si>
  <si>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</si>
  <si>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</si>
  <si>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</si>
  <si>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</si>
  <si>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</si>
  <si>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</si>
  <si>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</si>
  <si>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</si>
  <si>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</si>
  <si>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</si>
  <si>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</si>
  <si>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</si>
  <si>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</si>
  <si>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</si>
  <si>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</si>
  <si>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</si>
  <si>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</si>
  <si>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</si>
  <si>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</si>
  <si>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</si>
  <si>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</si>
  <si>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</si>
  <si>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</si>
  <si>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</si>
  <si>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</si>
  <si>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</si>
  <si>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</si>
  <si>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</si>
  <si>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</si>
  <si>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</si>
  <si>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</si>
  <si>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</si>
  <si>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</si>
  <si>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</si>
  <si>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</si>
  <si>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</si>
  <si>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</si>
  <si>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</si>
  <si>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</si>
  <si>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</si>
  <si>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</si>
  <si>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</si>
  <si>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</si>
  <si>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</si>
  <si>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</si>
  <si>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</si>
  <si>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</si>
  <si>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</si>
  <si>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</si>
  <si>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</si>
  <si>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</si>
  <si>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</si>
  <si>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</si>
  <si>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</si>
  <si>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</si>
  <si>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</si>
  <si>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</si>
  <si>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</si>
  <si>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</si>
  <si>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</si>
  <si>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</si>
  <si>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</si>
  <si>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</si>
  <si>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</si>
  <si>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</si>
  <si>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</si>
  <si>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</si>
  <si>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</si>
  <si>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</si>
  <si>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</si>
  <si>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</si>
  <si>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</si>
  <si>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</si>
  <si>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</si>
  <si>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</si>
  <si>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</si>
  <si>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</si>
  <si>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</si>
  <si>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</si>
  <si>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</si>
  <si>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</si>
  <si>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</si>
  <si>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</si>
  <si>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</si>
  <si>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</si>
  <si>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</si>
  <si>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</si>
  <si>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</si>
  <si>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</si>
  <si>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</si>
  <si>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</si>
  <si>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</si>
  <si>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</si>
  <si>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</si>
  <si>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</si>
  <si>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</si>
  <si>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</si>
  <si>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</si>
  <si>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</si>
  <si>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</si>
  <si>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</si>
  <si>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</si>
  <si>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</si>
  <si>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</si>
  <si>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</si>
  <si>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</si>
  <si>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</si>
  <si>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</si>
  <si>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</si>
  <si>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</si>
  <si>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</si>
  <si>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</si>
  <si>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</si>
  <si>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</si>
  <si>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</si>
  <si>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</si>
  <si>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</si>
  <si>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</si>
  <si>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</si>
  <si>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</si>
  <si>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</si>
  <si>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</si>
  <si>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</si>
  <si>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</si>
  <si>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</si>
  <si>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</si>
  <si>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</si>
  <si>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</si>
  <si>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</si>
  <si>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</si>
  <si>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</si>
  <si>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</si>
  <si>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</si>
  <si>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</si>
  <si>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</si>
  <si>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</si>
  <si>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</si>
  <si>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</si>
  <si>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</si>
  <si>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</si>
  <si>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</si>
  <si>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</si>
  <si>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</si>
  <si>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</si>
  <si>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</si>
  <si>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</si>
  <si>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</si>
  <si>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</si>
  <si>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</si>
  <si>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</si>
  <si>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</si>
  <si>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</si>
  <si>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</si>
  <si>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</si>
  <si>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</si>
  <si>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</si>
  <si>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</si>
  <si>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</si>
  <si>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</si>
  <si>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</si>
  <si>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</si>
  <si>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</si>
  <si>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</si>
  <si>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</si>
  <si>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</si>
  <si>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</si>
  <si>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</si>
  <si>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</si>
  <si>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</si>
  <si>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</si>
  <si>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</si>
  <si>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</si>
  <si>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</si>
  <si>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</si>
  <si>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</si>
  <si>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</si>
  <si>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</si>
  <si>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</si>
  <si>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</si>
  <si>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</si>
  <si>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</si>
  <si>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</si>
  <si>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</si>
  <si>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</si>
  <si>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</si>
  <si>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</si>
  <si>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</si>
  <si>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</si>
  <si>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</si>
  <si>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</si>
  <si>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</si>
  <si>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</si>
  <si>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</si>
  <si>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</si>
  <si>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</si>
  <si>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</si>
  <si>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</si>
  <si>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</si>
  <si>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</si>
  <si>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</si>
  <si>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</si>
  <si>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</si>
  <si>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</si>
  <si>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</si>
  <si>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</si>
  <si>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</si>
  <si>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</si>
  <si>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</si>
  <si>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</si>
  <si>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</si>
  <si>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</si>
  <si>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</si>
  <si>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</si>
  <si>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</si>
  <si>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</si>
  <si>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</si>
  <si>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</si>
  <si>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</si>
  <si>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</si>
  <si>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</si>
  <si>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</si>
  <si>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</si>
  <si>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</si>
  <si>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</si>
  <si>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</si>
  <si>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</si>
  <si>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</si>
  <si>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</si>
  <si>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</si>
  <si>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</si>
  <si>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</si>
  <si>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</si>
  <si>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</si>
  <si>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</si>
  <si>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</si>
  <si>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</si>
  <si>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</si>
  <si>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</si>
  <si>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</si>
  <si>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</si>
  <si>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</si>
  <si>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</si>
  <si>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</si>
  <si>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</si>
  <si>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</si>
  <si>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</si>
  <si>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</si>
  <si>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</si>
  <si>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</si>
  <si>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</si>
  <si>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</si>
  <si>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</si>
  <si>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</si>
  <si>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</si>
  <si>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</si>
  <si>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</si>
  <si>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</si>
  <si>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</si>
  <si>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</si>
  <si>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</si>
  <si>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</si>
  <si>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</si>
  <si>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</si>
  <si>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</si>
  <si>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</si>
  <si>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</si>
  <si>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</si>
  <si>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</si>
  <si>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</si>
  <si>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</si>
  <si>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</si>
  <si>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</si>
  <si>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</si>
  <si>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</si>
  <si>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</si>
  <si>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</si>
  <si>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</si>
  <si>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</si>
  <si>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</si>
  <si>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</si>
  <si>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</si>
  <si>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</si>
  <si>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</si>
  <si>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</si>
  <si>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</si>
  <si>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</si>
  <si>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</si>
  <si>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</si>
  <si>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</si>
  <si>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</si>
  <si>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</si>
  <si>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</si>
  <si>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</si>
  <si>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</si>
  <si>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</si>
  <si>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</si>
  <si>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</si>
  <si>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</si>
  <si>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</si>
  <si>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</si>
  <si>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</si>
  <si>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</si>
  <si>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</si>
  <si>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</si>
  <si>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</si>
  <si>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</si>
  <si>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</si>
  <si>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</si>
  <si>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</si>
  <si>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</si>
  <si>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</si>
  <si>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</si>
  <si>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</si>
  <si>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</si>
  <si>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</si>
  <si>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</si>
  <si>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</si>
  <si>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</si>
  <si>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</si>
  <si>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</si>
  <si>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</si>
  <si>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</si>
  <si>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</si>
  <si>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</si>
  <si>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</si>
  <si>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</si>
  <si>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</si>
  <si>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</si>
  <si>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</si>
  <si>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</si>
  <si>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</si>
  <si>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</si>
  <si>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</si>
  <si>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</si>
  <si>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</si>
  <si>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</si>
  <si>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</si>
  <si>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</si>
  <si>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</si>
  <si>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</si>
  <si>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</si>
  <si>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</si>
  <si>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</si>
  <si>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</si>
  <si>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</si>
  <si>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</si>
  <si>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</si>
  <si>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</si>
  <si>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</si>
  <si>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</si>
  <si>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</si>
  <si>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</si>
  <si>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</si>
  <si>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</si>
  <si>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</si>
  <si>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</si>
  <si>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</si>
  <si>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</si>
  <si>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</si>
  <si>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</si>
  <si>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</si>
  <si>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</si>
  <si>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</si>
  <si>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</si>
  <si>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</si>
  <si>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</si>
  <si>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</si>
  <si>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</si>
  <si>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</si>
  <si>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</si>
  <si>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</si>
  <si>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</si>
  <si>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</si>
  <si>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</si>
  <si>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</si>
  <si>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</si>
  <si>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</si>
  <si>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</si>
  <si>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</si>
  <si>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</si>
  <si>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</si>
  <si>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</si>
  <si>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</si>
  <si>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</si>
  <si>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</si>
  <si>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</si>
  <si>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</si>
  <si>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</si>
  <si>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</si>
  <si>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</si>
  <si>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</si>
  <si>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</si>
  <si>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</si>
  <si>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</si>
  <si>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</si>
  <si>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</si>
  <si>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</si>
  <si>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</si>
  <si>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</si>
  <si>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</si>
  <si>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</si>
  <si>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</si>
  <si>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</si>
  <si>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</si>
  <si>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</si>
  <si>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</si>
  <si>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</si>
  <si>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</si>
  <si>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</si>
  <si>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</si>
  <si>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</si>
  <si>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</si>
  <si>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</si>
  <si>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</si>
  <si>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</si>
  <si>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</si>
  <si>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</si>
  <si>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</si>
  <si>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</si>
  <si>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</si>
  <si>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</si>
  <si>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</si>
  <si>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</si>
  <si>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</si>
  <si>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</si>
  <si>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</si>
  <si>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</si>
  <si>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</si>
  <si>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</si>
  <si>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</si>
  <si>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</si>
  <si>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</si>
  <si>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</si>
  <si>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</si>
  <si>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</si>
  <si>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</si>
  <si>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</si>
  <si>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</si>
  <si>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</si>
  <si>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</si>
  <si>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</si>
  <si>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</si>
  <si>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</si>
  <si>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</si>
  <si>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</si>
  <si>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</si>
  <si>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</si>
  <si>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</si>
  <si>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</si>
  <si>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</si>
  <si>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</si>
  <si>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</si>
  <si>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</si>
  <si>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</si>
  <si>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</si>
  <si>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</si>
  <si>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</si>
  <si>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</si>
  <si>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</si>
  <si>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</si>
  <si>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</si>
  <si>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</si>
  <si>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</si>
  <si>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</si>
  <si>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</si>
  <si>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</si>
  <si>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</si>
  <si>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</si>
  <si>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</si>
  <si>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</si>
  <si>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</si>
  <si>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</si>
  <si>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</si>
  <si>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</si>
  <si>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</si>
  <si>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</si>
  <si>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</si>
  <si>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</si>
  <si>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</si>
  <si>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</si>
  <si>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</si>
  <si>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</si>
  <si>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</si>
  <si>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</si>
  <si>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</si>
  <si>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</si>
  <si>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</si>
  <si>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</si>
  <si>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</si>
  <si>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</si>
  <si>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</si>
  <si>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</si>
  <si>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</si>
  <si>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</si>
  <si>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</si>
  <si>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</si>
  <si>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</si>
  <si>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</si>
  <si>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</si>
  <si>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</si>
  <si>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</si>
  <si>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</si>
  <si>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</si>
  <si>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</si>
  <si>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</si>
  <si>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</si>
  <si>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</si>
  <si>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</si>
  <si>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</si>
  <si>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</si>
  <si>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</si>
  <si>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</si>
  <si>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</si>
  <si>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</si>
  <si>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</si>
  <si>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</si>
  <si>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</si>
  <si>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</si>
  <si>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</si>
  <si>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</si>
  <si>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</si>
  <si>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</si>
  <si>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</si>
  <si>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</si>
  <si>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</si>
  <si>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</si>
  <si>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</si>
  <si>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</si>
  <si>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</si>
  <si>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</si>
  <si>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</si>
  <si>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</si>
  <si>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</si>
  <si>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</si>
  <si>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</si>
  <si>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</si>
  <si>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</si>
  <si>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</si>
  <si>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</si>
  <si>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</si>
  <si>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</si>
  <si>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</si>
  <si>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</si>
  <si>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</si>
  <si>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</si>
  <si>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</si>
  <si>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</si>
  <si>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</si>
  <si>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</si>
  <si>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</si>
  <si>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</si>
  <si>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</si>
  <si>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</si>
  <si>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</si>
  <si>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</si>
  <si>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</si>
  <si>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</si>
  <si>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</si>
  <si>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</si>
  <si>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</si>
  <si>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</si>
  <si>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</si>
  <si>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</si>
  <si>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</si>
  <si>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</si>
  <si>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</si>
  <si>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</si>
  <si>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</si>
  <si>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</si>
  <si>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</si>
  <si>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</si>
  <si>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</si>
  <si>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</si>
  <si>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</si>
  <si>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</si>
  <si>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</si>
  <si>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</si>
  <si>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</si>
  <si>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</si>
  <si>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</si>
  <si>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</si>
  <si>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</si>
  <si>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</si>
  <si>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</si>
  <si>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</si>
  <si>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</si>
  <si>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</si>
  <si>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</si>
  <si>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</si>
  <si>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</si>
  <si>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</si>
  <si>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</si>
  <si>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</si>
  <si>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</si>
  <si>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</si>
  <si>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</si>
  <si>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</si>
  <si>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</si>
  <si>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</si>
  <si>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</si>
  <si>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</si>
  <si>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</si>
  <si>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</si>
  <si>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</si>
  <si>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</si>
  <si>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</si>
  <si>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</si>
  <si>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</si>
  <si>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</si>
  <si>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</si>
  <si>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</si>
  <si>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</si>
  <si>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</si>
  <si>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</si>
  <si>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</si>
  <si>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</si>
  <si>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</si>
  <si>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</si>
  <si>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</si>
  <si>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</si>
  <si>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</si>
  <si>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</si>
  <si>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</si>
  <si>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</si>
  <si>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</si>
  <si>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</si>
  <si>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</si>
  <si>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</si>
  <si>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</si>
  <si>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</si>
  <si>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</si>
  <si>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</si>
  <si>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</si>
  <si>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</si>
  <si>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</si>
  <si>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</si>
  <si>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</si>
  <si>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</si>
  <si>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</si>
  <si>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</si>
  <si>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</si>
  <si>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</si>
  <si>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</si>
  <si>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</si>
  <si>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</si>
  <si>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</si>
  <si>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</si>
  <si>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</si>
  <si>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</si>
  <si>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</si>
  <si>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</si>
  <si>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</si>
  <si>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</si>
  <si>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</si>
  <si>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</si>
  <si>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</si>
  <si>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</si>
  <si>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</si>
  <si>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</si>
  <si>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</si>
  <si>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</si>
  <si>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</si>
  <si>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</si>
  <si>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</si>
  <si>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</si>
  <si>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</si>
  <si>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</si>
  <si>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</si>
  <si>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</si>
  <si>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</si>
  <si>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</si>
  <si>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</si>
  <si>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</si>
  <si>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</si>
  <si>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</si>
  <si>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</si>
  <si>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</si>
  <si>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</si>
  <si>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</si>
  <si>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</si>
  <si>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</si>
  <si>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</si>
  <si>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</si>
  <si>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</si>
  <si>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</si>
  <si>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</si>
  <si>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</si>
  <si>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</si>
  <si>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</si>
  <si>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</si>
  <si>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</si>
  <si>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</si>
  <si>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</si>
  <si>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</si>
  <si>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</si>
  <si>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</si>
  <si>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</si>
  <si>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</si>
  <si>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</si>
  <si>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</si>
  <si>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</si>
  <si>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</si>
  <si>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</si>
  <si>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</si>
  <si>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</si>
  <si>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</si>
  <si>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</si>
  <si>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</si>
  <si>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</si>
  <si>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</si>
  <si>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</si>
  <si>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</si>
  <si>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</si>
  <si>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</si>
  <si>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</si>
  <si>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</si>
  <si>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</si>
  <si>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</si>
  <si>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</si>
  <si>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</si>
  <si>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</si>
  <si>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</si>
  <si>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</si>
  <si>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</si>
  <si>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</si>
  <si>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</si>
  <si>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</si>
  <si>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</si>
  <si>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</si>
  <si>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</si>
  <si>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</si>
  <si>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</si>
  <si>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</si>
  <si>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</si>
  <si>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</si>
  <si>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</si>
  <si>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</si>
  <si>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</si>
  <si>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</si>
  <si>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</si>
  <si>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</si>
  <si>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</si>
  <si>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</si>
  <si>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</si>
  <si>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</si>
  <si>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</si>
  <si>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</si>
  <si>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</si>
  <si>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</si>
  <si>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</si>
  <si>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</si>
  <si>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</si>
  <si>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</si>
  <si>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</si>
  <si>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</si>
  <si>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</si>
  <si>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</si>
  <si>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</si>
  <si>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</si>
  <si>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</si>
  <si>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</si>
  <si>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</si>
  <si>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</si>
  <si>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</si>
  <si>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</si>
  <si>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</si>
  <si>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</si>
  <si>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</si>
  <si>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</si>
  <si>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</si>
  <si>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</si>
  <si>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</si>
  <si>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</si>
  <si>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</si>
  <si>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</si>
  <si>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</si>
  <si>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</si>
  <si>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</si>
  <si>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</si>
  <si>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</si>
  <si>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</si>
  <si>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</si>
  <si>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</si>
  <si>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</si>
  <si>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</si>
  <si>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</si>
  <si>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</si>
  <si>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</si>
  <si>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</si>
  <si>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</si>
  <si>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</si>
  <si>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</si>
  <si>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</si>
  <si>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</si>
  <si>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</si>
  <si>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</si>
  <si>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</si>
  <si>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</si>
  <si>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</si>
  <si>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</si>
  <si>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</si>
  <si>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</si>
  <si>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</si>
  <si>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</si>
  <si>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</si>
  <si>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</si>
  <si>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</si>
  <si>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</si>
  <si>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</si>
  <si>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</si>
  <si>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</si>
  <si>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</si>
  <si>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</si>
  <si>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</si>
  <si>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</si>
  <si>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</si>
  <si>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</si>
  <si>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</si>
  <si>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</si>
  <si>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</si>
  <si>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</si>
  <si>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</si>
  <si>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</si>
  <si>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</si>
  <si>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</si>
  <si>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</si>
  <si>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</si>
  <si>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</si>
  <si>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</si>
  <si>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</si>
  <si>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</si>
  <si>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</si>
  <si>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</si>
  <si>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</si>
  <si>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</si>
  <si>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</si>
  <si>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</si>
  <si>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</si>
  <si>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</si>
  <si>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</si>
  <si>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</si>
  <si>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</si>
  <si>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</si>
  <si>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</si>
  <si>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</si>
  <si>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</si>
  <si>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</si>
  <si>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</si>
  <si>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</si>
  <si>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</si>
  <si>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</si>
  <si>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</si>
  <si>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</si>
  <si>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</si>
  <si>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</si>
  <si>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</si>
  <si>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</si>
  <si>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</si>
  <si>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</si>
  <si>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</si>
  <si>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</si>
  <si>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</si>
  <si>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</si>
  <si>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</si>
  <si>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</si>
  <si>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</si>
  <si>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</si>
  <si>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</si>
  <si>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</si>
  <si>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</si>
  <si>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</si>
  <si>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</si>
  <si>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</si>
  <si>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</si>
  <si>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</si>
  <si>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</si>
  <si>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</si>
  <si>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</si>
  <si>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</si>
  <si>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</si>
  <si>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</si>
  <si>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</si>
  <si>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</si>
  <si>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</si>
  <si>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</si>
  <si>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</si>
  <si>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</si>
  <si>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</si>
  <si>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</si>
  <si>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</si>
  <si>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</si>
  <si>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</si>
  <si>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</si>
  <si>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</si>
  <si>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</si>
  <si>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</si>
  <si>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</si>
  <si>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</si>
  <si>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</si>
  <si>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</si>
  <si>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</si>
  <si>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</si>
  <si>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</si>
  <si>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</si>
  <si>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</si>
  <si>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</si>
  <si>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</si>
  <si>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</si>
  <si>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</si>
  <si>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</si>
  <si>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</si>
  <si>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</si>
  <si>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</si>
  <si>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</si>
  <si>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</si>
  <si>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</si>
  <si>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</si>
  <si>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</si>
  <si>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</si>
  <si>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</si>
  <si>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</si>
  <si>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</si>
  <si>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</si>
  <si>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</si>
  <si>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</si>
  <si>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</si>
  <si>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</si>
  <si>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</si>
  <si>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</si>
  <si>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</si>
  <si>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</si>
  <si>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</si>
  <si>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</si>
  <si>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</si>
  <si>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</si>
  <si>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</si>
  <si>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</si>
  <si>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</si>
  <si>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</si>
  <si>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</si>
  <si>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</si>
  <si>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</si>
  <si>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</si>
  <si>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</si>
  <si>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</si>
  <si>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</si>
  <si>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</si>
  <si>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</si>
  <si>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</si>
  <si>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</si>
  <si>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</si>
  <si>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</si>
  <si>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</si>
  <si>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</si>
  <si>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</si>
  <si>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</si>
  <si>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</si>
  <si>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</si>
  <si>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</si>
  <si>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</si>
  <si>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</si>
  <si>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</si>
  <si>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</si>
  <si>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</si>
  <si>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</si>
  <si>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</si>
  <si>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</si>
  <si>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</si>
  <si>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</si>
  <si>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</si>
  <si>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</si>
  <si>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</si>
  <si>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</si>
  <si>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</si>
  <si>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</si>
  <si>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</si>
  <si>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</si>
  <si>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</si>
  <si>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</si>
  <si>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</si>
  <si>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</si>
  <si>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</si>
  <si>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</si>
  <si>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</si>
  <si>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</si>
  <si>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</si>
  <si>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</si>
  <si>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</si>
  <si>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</si>
  <si>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</si>
  <si>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</si>
  <si>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</si>
  <si>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</si>
  <si>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</si>
  <si>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</si>
  <si>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</si>
  <si>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</si>
  <si>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</si>
  <si>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</si>
  <si>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</si>
  <si>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</si>
  <si>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</si>
  <si>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</si>
  <si>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</si>
  <si>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</si>
  <si>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</si>
  <si>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</si>
  <si>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</si>
  <si>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</si>
  <si>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</si>
  <si>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</si>
  <si>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</si>
  <si>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</si>
  <si>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</si>
  <si>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</si>
  <si>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</si>
  <si>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</si>
  <si>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</si>
  <si>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</si>
  <si>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</si>
  <si>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</si>
  <si>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</si>
  <si>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</si>
  <si>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</si>
  <si>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</si>
  <si>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</si>
  <si>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</si>
  <si>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</si>
  <si>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</si>
  <si>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</si>
  <si>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</si>
  <si>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</si>
  <si>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</si>
  <si>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</si>
  <si>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</si>
  <si>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</si>
  <si>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</si>
  <si>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</si>
  <si>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</si>
  <si>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</si>
  <si>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</si>
  <si>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</si>
  <si>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</si>
  <si>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</si>
  <si>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</si>
  <si>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</si>
  <si>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</si>
  <si>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</si>
  <si>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</si>
  <si>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</si>
  <si>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</si>
  <si>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</si>
  <si>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</si>
  <si>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</si>
  <si>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</si>
  <si>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</si>
  <si>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</si>
  <si>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</si>
  <si>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</si>
  <si>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</si>
  <si>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</si>
  <si>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</si>
  <si>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</si>
  <si>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</si>
  <si>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</si>
  <si>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</si>
  <si>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</si>
  <si>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</si>
  <si>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</si>
  <si>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</si>
  <si>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</si>
  <si>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</si>
  <si>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</si>
  <si>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</si>
  <si>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</si>
  <si>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</si>
  <si>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</si>
  <si>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</si>
  <si>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</si>
  <si>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</si>
  <si>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</si>
  <si>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</si>
  <si>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</si>
  <si>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</si>
  <si>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</si>
  <si>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</si>
  <si>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</si>
  <si>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</si>
  <si>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</si>
  <si>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</si>
  <si>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</si>
  <si>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</si>
  <si>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</si>
  <si>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</si>
  <si>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</si>
  <si>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</si>
  <si>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</si>
  <si>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</si>
  <si>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</si>
  <si>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</si>
  <si>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</si>
  <si>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</si>
  <si>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</si>
  <si>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</si>
  <si>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</si>
  <si>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</si>
  <si>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</si>
  <si>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</si>
  <si>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</si>
  <si>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</si>
  <si>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</si>
  <si>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</si>
  <si>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</si>
  <si>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</si>
  <si>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</si>
  <si>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</si>
  <si>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</si>
  <si>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</si>
  <si>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</si>
  <si>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</si>
  <si>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</si>
  <si>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</si>
  <si>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</si>
  <si>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</si>
  <si>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</si>
  <si>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</si>
  <si>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</si>
  <si>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</si>
  <si>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</si>
  <si>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</si>
  <si>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</si>
  <si>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</si>
  <si>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</si>
  <si>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</si>
  <si>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</si>
  <si>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</si>
  <si>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</si>
  <si>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</si>
  <si>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</si>
  <si>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</si>
  <si>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</si>
  <si>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</si>
  <si>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</si>
  <si>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</si>
  <si>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</si>
  <si>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</si>
  <si>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</si>
  <si>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</si>
  <si>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</si>
  <si>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</si>
  <si>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</si>
  <si>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</si>
  <si>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</si>
  <si>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</si>
  <si>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</si>
  <si>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</si>
  <si>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</si>
  <si>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</si>
  <si>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</si>
  <si>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</si>
  <si>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</si>
  <si>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</si>
  <si>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</si>
  <si>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</si>
  <si>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</si>
  <si>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</si>
  <si>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</si>
  <si>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</si>
  <si>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</si>
  <si>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</si>
  <si>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</si>
  <si>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</si>
  <si>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</si>
  <si>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</si>
  <si>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</si>
  <si>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</si>
  <si>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</si>
  <si>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</si>
  <si>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</si>
  <si>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</si>
  <si>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</si>
  <si>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</si>
  <si>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</si>
  <si>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</si>
  <si>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</si>
  <si>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</si>
  <si>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</si>
  <si>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</si>
  <si>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</si>
  <si>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</si>
  <si>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</si>
  <si>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</si>
  <si>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</si>
  <si>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</si>
  <si>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</si>
  <si>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</si>
  <si>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</si>
  <si>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</si>
  <si>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</si>
  <si>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</si>
  <si>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</si>
  <si>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</si>
  <si>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</si>
  <si>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</si>
  <si>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</si>
  <si>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</si>
  <si>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</si>
  <si>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</si>
  <si>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</si>
  <si>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</si>
  <si>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</si>
  <si>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</si>
  <si>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</si>
  <si>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</si>
  <si>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</si>
  <si>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</si>
  <si>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</si>
  <si>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</si>
  <si>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</si>
  <si>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</si>
  <si>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</si>
  <si>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</si>
  <si>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</si>
  <si>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</si>
  <si>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</si>
  <si>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</si>
  <si>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</si>
  <si>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</si>
  <si>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</si>
  <si>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</si>
  <si>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</si>
  <si>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</si>
  <si>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</si>
  <si>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</si>
  <si>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</si>
  <si>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</si>
  <si>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</si>
  <si>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</si>
  <si>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</si>
  <si>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</si>
  <si>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</si>
  <si>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</si>
  <si>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</si>
  <si>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</si>
  <si>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</si>
  <si>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</si>
  <si>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</si>
  <si>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</si>
  <si>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</si>
  <si>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</si>
  <si>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</si>
  <si>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</si>
  <si>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</si>
  <si>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</si>
  <si>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</si>
  <si>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</si>
  <si>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</si>
  <si>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</si>
  <si>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</si>
  <si>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</si>
  <si>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</si>
  <si>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</si>
  <si>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</si>
  <si>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</si>
  <si>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</si>
  <si>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</si>
  <si>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</si>
  <si>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</si>
  <si>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</si>
  <si>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</si>
  <si>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</si>
  <si>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</si>
  <si>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</si>
  <si>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</si>
  <si>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</si>
  <si>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</si>
  <si>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</si>
  <si>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</si>
  <si>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</si>
  <si>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</si>
  <si>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</si>
  <si>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</si>
  <si>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</si>
  <si>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</si>
  <si>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</si>
  <si>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</si>
  <si>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</si>
  <si>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</si>
  <si>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</si>
  <si>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</si>
  <si>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</si>
  <si>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</si>
  <si>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</si>
  <si>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</si>
  <si>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</si>
  <si>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</si>
  <si>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</si>
  <si>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</si>
  <si>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</si>
  <si>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</si>
  <si>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</si>
  <si>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</si>
  <si>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</si>
  <si>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</si>
  <si>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</si>
  <si>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</si>
  <si>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</si>
  <si>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</si>
  <si>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</si>
  <si>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</si>
  <si>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</si>
  <si>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</si>
  <si>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</si>
  <si>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</si>
  <si>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</si>
  <si>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</si>
  <si>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</si>
  <si>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</si>
  <si>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</si>
  <si>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</si>
  <si>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</si>
  <si>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</si>
  <si>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</si>
  <si>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</si>
  <si>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</si>
  <si>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</si>
  <si>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</si>
  <si>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</si>
  <si>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</si>
  <si>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</si>
  <si>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</si>
  <si>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</si>
  <si>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</si>
  <si>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</si>
  <si>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</si>
  <si>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</si>
  <si>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</si>
  <si>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</si>
  <si>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</si>
  <si>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</si>
  <si>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</si>
  <si>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</si>
  <si>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</si>
  <si>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</si>
  <si>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</si>
  <si>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</si>
  <si>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</si>
  <si>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</si>
  <si>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</si>
  <si>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</si>
  <si>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</si>
  <si>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</si>
  <si>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</si>
  <si>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</si>
  <si>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</si>
  <si>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</si>
  <si>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</si>
  <si>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</si>
  <si>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</si>
  <si>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</si>
  <si>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</si>
  <si>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</si>
  <si>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</si>
  <si>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</si>
  <si>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</si>
  <si>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</si>
  <si>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</si>
  <si>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</si>
  <si>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</si>
  <si>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</si>
  <si>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</si>
  <si>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</si>
  <si>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</si>
  <si>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</si>
  <si>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</si>
  <si>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</si>
  <si>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</si>
  <si>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</si>
  <si>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</si>
  <si>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</si>
  <si>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</si>
  <si>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</si>
  <si>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</si>
  <si>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</si>
  <si>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</si>
  <si>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</si>
  <si>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</si>
  <si>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</si>
  <si>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</si>
  <si>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</si>
  <si>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</si>
  <si>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</si>
  <si>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</si>
  <si>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</si>
  <si>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</si>
  <si>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</si>
  <si>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</si>
  <si>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</si>
  <si>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</si>
  <si>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</si>
  <si>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</si>
  <si>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</si>
  <si>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</si>
  <si>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</si>
  <si>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</si>
  <si>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</si>
  <si>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</si>
  <si>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</si>
  <si>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</si>
  <si>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</si>
  <si>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</si>
  <si>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</si>
  <si>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</si>
  <si>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</si>
  <si>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</si>
  <si>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</si>
  <si>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</si>
  <si>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</si>
  <si>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</si>
  <si>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</si>
  <si>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</si>
  <si>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</si>
  <si>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</si>
  <si>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</si>
  <si>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</si>
  <si>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</si>
  <si>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</si>
  <si>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</si>
  <si>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</si>
  <si>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</si>
  <si>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</si>
  <si>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</si>
  <si>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</si>
  <si>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</si>
  <si>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</si>
  <si>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</si>
  <si>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</si>
  <si>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</si>
  <si>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</si>
  <si>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</si>
  <si>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</si>
  <si>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</si>
  <si>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</si>
  <si>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</si>
  <si>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</si>
  <si>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</si>
  <si>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</si>
  <si>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</si>
  <si>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</si>
  <si>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</si>
  <si>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</si>
  <si>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</si>
  <si>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</si>
  <si>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</si>
  <si>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</si>
  <si>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</si>
  <si>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</si>
  <si>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</si>
  <si>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</si>
  <si>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</si>
  <si>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</si>
  <si>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</si>
  <si>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</si>
  <si>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</si>
  <si>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</si>
  <si>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</si>
  <si>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</si>
  <si>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</si>
  <si>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</si>
  <si>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</si>
  <si>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</si>
  <si>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</si>
  <si>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</si>
  <si>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</si>
  <si>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</si>
  <si>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</si>
  <si>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</si>
  <si>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</si>
  <si>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</si>
  <si>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</si>
  <si>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</si>
  <si>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</si>
  <si>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</si>
  <si>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</si>
  <si>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</si>
  <si>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</si>
  <si>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</si>
  <si>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</si>
  <si>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</si>
  <si>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</si>
  <si>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</si>
  <si>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</si>
  <si>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</si>
  <si>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</si>
  <si>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</si>
  <si>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</si>
  <si>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</si>
  <si>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</si>
  <si>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</si>
  <si>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</si>
  <si>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</si>
  <si>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</si>
  <si>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</si>
  <si>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</si>
  <si>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</si>
  <si>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</si>
  <si>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</si>
  <si>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</si>
  <si>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</si>
  <si>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</si>
  <si>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</si>
  <si>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</si>
  <si>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</si>
  <si>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</si>
  <si>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</si>
  <si>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</si>
  <si>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</si>
  <si>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</si>
  <si>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</si>
  <si>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</si>
  <si>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</si>
  <si>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</si>
  <si>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</si>
  <si>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</si>
  <si>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</si>
  <si>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</si>
  <si>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</si>
  <si>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</si>
  <si>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</si>
  <si>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</si>
  <si>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</si>
  <si>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</si>
  <si>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</si>
  <si>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</si>
  <si>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</si>
  <si>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</si>
  <si>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</si>
  <si>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</si>
  <si>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</si>
  <si>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</si>
  <si>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</si>
  <si>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</si>
  <si>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</si>
  <si>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</si>
  <si>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</si>
  <si>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</si>
  <si>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</si>
  <si>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</si>
  <si>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</si>
  <si>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</si>
  <si>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</si>
  <si>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</si>
  <si>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</si>
  <si>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</si>
  <si>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</si>
  <si>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</si>
  <si>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</si>
  <si>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</si>
  <si>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</si>
  <si>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</si>
  <si>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</si>
  <si>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</si>
  <si>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</si>
  <si>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</si>
  <si>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</si>
  <si>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</si>
  <si>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</si>
  <si>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</si>
  <si>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</si>
  <si>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</si>
  <si>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</si>
  <si>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</si>
  <si>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</si>
  <si>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</si>
  <si>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</si>
  <si>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</si>
  <si>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</si>
  <si>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</si>
  <si>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</si>
  <si>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</si>
  <si>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</si>
  <si>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</si>
  <si>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</si>
  <si>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</si>
  <si>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</si>
  <si>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</si>
  <si>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</si>
  <si>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</si>
  <si>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</si>
  <si>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</si>
  <si>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</si>
  <si>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</si>
  <si>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</si>
  <si>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</si>
  <si>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</si>
  <si>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</si>
  <si>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</si>
  <si>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</si>
  <si>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</si>
  <si>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</si>
  <si>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</si>
  <si>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</si>
  <si>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</si>
  <si>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</si>
  <si>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</si>
  <si>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</si>
  <si>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</si>
  <si>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</si>
  <si>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</si>
  <si>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</si>
  <si>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</si>
  <si>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</si>
  <si>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</si>
  <si>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</si>
  <si>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</si>
  <si>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</si>
  <si>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</si>
  <si>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</si>
  <si>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</si>
  <si>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</si>
  <si>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</si>
  <si>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</si>
  <si>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</si>
  <si>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</si>
  <si>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</si>
  <si>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</si>
  <si>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</si>
  <si>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</si>
  <si>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</si>
  <si>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</si>
  <si>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</si>
  <si>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</si>
  <si>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</si>
  <si>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</si>
  <si>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</si>
  <si>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</si>
  <si>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</si>
  <si>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</si>
  <si>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</si>
  <si>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</si>
  <si>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</si>
  <si>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</si>
  <si>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</si>
  <si>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</si>
  <si>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</si>
  <si>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</si>
  <si>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</si>
  <si>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</si>
  <si>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</si>
  <si>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</si>
  <si>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</si>
  <si>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</si>
  <si>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</si>
  <si>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</si>
  <si>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</si>
  <si>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</si>
  <si>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</si>
  <si>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</si>
  <si>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</si>
  <si>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</si>
  <si>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</si>
  <si>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</si>
  <si>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</si>
  <si>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</si>
  <si>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</si>
  <si>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</si>
  <si>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</si>
  <si>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</si>
  <si>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</si>
  <si>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</si>
  <si>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</si>
  <si>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</si>
  <si>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</si>
  <si>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</si>
  <si>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</si>
  <si>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</si>
  <si>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</si>
  <si>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</si>
  <si>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</si>
  <si>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</si>
  <si>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</si>
  <si>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</si>
  <si>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</si>
  <si>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</si>
  <si>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</si>
  <si>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</si>
  <si>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</si>
  <si>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</si>
  <si>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</si>
  <si>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</si>
  <si>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</si>
  <si>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</si>
  <si>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</si>
  <si>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</si>
  <si>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</si>
  <si>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</si>
  <si>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</si>
  <si>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</si>
  <si>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</si>
  <si>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</si>
  <si>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</si>
  <si>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</si>
  <si>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</si>
  <si>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</si>
  <si>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</si>
  <si>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</si>
  <si>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</si>
  <si>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</si>
  <si>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</si>
  <si>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</si>
  <si>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</si>
  <si>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</si>
  <si>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</si>
  <si>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</si>
  <si>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</si>
  <si>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</si>
  <si>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</si>
  <si>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</si>
  <si>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</si>
  <si>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</si>
  <si>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</si>
  <si>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</si>
  <si>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</si>
  <si>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</si>
  <si>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</si>
  <si>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</si>
  <si>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</si>
  <si>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</si>
  <si>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</si>
  <si>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</si>
  <si>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</si>
  <si>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</si>
  <si>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</si>
  <si>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</si>
  <si>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</si>
  <si>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</si>
  <si>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</si>
  <si>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</si>
  <si>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</si>
  <si>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</si>
  <si>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</si>
  <si>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</si>
  <si>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</si>
  <si>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</si>
  <si>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</si>
  <si>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</si>
  <si>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</si>
  <si>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</si>
  <si>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</si>
  <si>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</si>
  <si>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</si>
  <si>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</si>
  <si>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</si>
  <si>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</si>
  <si>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</si>
  <si>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</si>
  <si>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</si>
  <si>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</si>
  <si>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</si>
  <si>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</si>
  <si>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</si>
  <si>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</si>
  <si>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</si>
  <si>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</si>
  <si>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</si>
  <si>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</si>
  <si>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</si>
  <si>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</si>
  <si>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</si>
  <si>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</si>
  <si>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</si>
  <si>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</si>
  <si>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</si>
  <si>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</si>
  <si>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</si>
  <si>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</si>
  <si>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</si>
  <si>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</si>
  <si>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</si>
  <si>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</si>
  <si>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</si>
  <si>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</si>
  <si>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</si>
  <si>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</si>
  <si>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</si>
  <si>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</si>
  <si>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</si>
  <si>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</si>
  <si>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</si>
  <si>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</si>
  <si>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</si>
  <si>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</si>
  <si>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</si>
  <si>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</si>
  <si>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</si>
  <si>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</si>
  <si>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</si>
  <si>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</si>
  <si>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</si>
  <si>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</si>
  <si>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</si>
  <si>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</si>
  <si>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</si>
  <si>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</si>
  <si>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</si>
  <si>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</si>
  <si>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</si>
  <si>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</si>
  <si>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</si>
  <si>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</si>
  <si>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</si>
  <si>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</si>
  <si>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</si>
  <si>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</si>
  <si>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</si>
  <si>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</si>
  <si>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</si>
  <si>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</si>
  <si>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</si>
  <si>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</si>
  <si>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</si>
  <si>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</si>
  <si>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</si>
  <si>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</si>
  <si>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</si>
  <si>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</si>
  <si>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</si>
  <si>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</si>
  <si>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</si>
  <si>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</si>
  <si>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</si>
  <si>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</si>
  <si>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</si>
  <si>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</si>
  <si>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</si>
  <si>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</si>
  <si>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</si>
  <si>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</si>
  <si>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</si>
  <si>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</si>
  <si>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</si>
  <si>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</si>
  <si>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</si>
  <si>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</si>
  <si>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</si>
  <si>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</si>
  <si>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</si>
  <si>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</si>
  <si>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</si>
  <si>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</si>
  <si>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</si>
  <si>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</si>
  <si>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</si>
  <si>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</si>
  <si>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</si>
  <si>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</si>
  <si>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</si>
  <si>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</si>
  <si>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</si>
  <si>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</si>
  <si>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</si>
  <si>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</si>
  <si>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</si>
  <si>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</si>
  <si>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</si>
  <si>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</si>
  <si>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</si>
  <si>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</si>
  <si>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</si>
  <si>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</si>
  <si>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</si>
  <si>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</si>
  <si>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</si>
  <si>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</si>
  <si>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</si>
  <si>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</si>
  <si>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</si>
  <si>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</si>
  <si>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</si>
  <si>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</si>
  <si>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</si>
  <si>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</si>
  <si>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</si>
  <si>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</si>
  <si>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</si>
  <si>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</si>
  <si>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</si>
  <si>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</si>
  <si>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</si>
  <si>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</si>
  <si>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</si>
  <si>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</si>
  <si>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</si>
  <si>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</si>
  <si>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</si>
  <si>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</si>
  <si>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</si>
  <si>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</si>
  <si>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</si>
  <si>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</si>
  <si>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</si>
  <si>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</si>
  <si>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</si>
  <si>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</si>
  <si>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</si>
  <si>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</si>
  <si>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</si>
  <si>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</si>
  <si>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</si>
  <si>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</si>
  <si>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</si>
  <si>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</si>
  <si>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</si>
  <si>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</si>
  <si>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</si>
  <si>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</si>
  <si>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</si>
  <si>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</si>
  <si>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</si>
  <si>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</si>
  <si>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</si>
  <si>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</si>
  <si>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</si>
  <si>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</si>
  <si>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</si>
  <si>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</si>
  <si>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</si>
  <si>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</si>
  <si>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</si>
  <si>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</si>
  <si>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</si>
  <si>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</si>
  <si>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</si>
  <si>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</si>
  <si>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</si>
  <si>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</si>
  <si>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</si>
  <si>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</si>
  <si>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</si>
  <si>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</si>
  <si>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</si>
  <si>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</si>
  <si>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</si>
  <si>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</si>
  <si>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</si>
  <si>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</si>
  <si>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</si>
  <si>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</si>
  <si>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</si>
  <si>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</si>
  <si>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</si>
  <si>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</si>
  <si>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</si>
  <si>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</si>
  <si>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</si>
  <si>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</si>
  <si>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</si>
  <si>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</si>
  <si>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</si>
  <si>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</si>
  <si>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</si>
  <si>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</si>
  <si>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</si>
  <si>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</si>
  <si>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</si>
  <si>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</si>
  <si>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</si>
  <si>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</si>
  <si>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</si>
  <si>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</si>
  <si>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</si>
  <si>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</si>
  <si>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</si>
  <si>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</si>
  <si>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</si>
  <si>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</si>
  <si>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</si>
  <si>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</si>
  <si>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</si>
  <si>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</si>
  <si>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</si>
  <si>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</si>
  <si>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</si>
  <si>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</si>
  <si>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</si>
  <si>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</si>
  <si>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</si>
  <si>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</si>
  <si>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</si>
  <si>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</si>
  <si>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</si>
  <si>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</si>
  <si>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</si>
  <si>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</si>
  <si>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</si>
  <si>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</si>
  <si>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</si>
  <si>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</si>
  <si>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</si>
  <si>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</si>
  <si>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</si>
  <si>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</si>
  <si>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</si>
  <si>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</si>
  <si>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</si>
  <si>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</si>
  <si>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</si>
  <si>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</si>
  <si>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</si>
  <si>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</si>
  <si>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</si>
  <si>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</si>
  <si>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</si>
  <si>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</si>
  <si>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</si>
  <si>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</si>
  <si>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</si>
  <si>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</si>
  <si>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</si>
  <si>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</si>
  <si>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</si>
  <si>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</si>
  <si>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</si>
  <si>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</si>
  <si>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</si>
  <si>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</si>
  <si>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</si>
  <si>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</si>
  <si>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</si>
  <si>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</si>
  <si>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</si>
  <si>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</si>
  <si>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</si>
  <si>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</si>
  <si>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</si>
  <si>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</si>
  <si>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</si>
  <si>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</si>
  <si>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</si>
  <si>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</si>
  <si>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</si>
  <si>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</si>
  <si>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</si>
  <si>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</si>
  <si>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</si>
  <si>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</si>
  <si>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</si>
  <si>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</si>
  <si>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</si>
  <si>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</si>
  <si>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</si>
  <si>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</si>
  <si>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</si>
  <si>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</si>
  <si>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</si>
  <si>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</si>
  <si>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</si>
  <si>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</si>
  <si>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</si>
  <si>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</si>
  <si>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</si>
  <si>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</si>
  <si>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</si>
  <si>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</si>
  <si>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</si>
  <si>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</si>
  <si>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</si>
  <si>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</si>
  <si>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</si>
  <si>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</si>
  <si>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</si>
  <si>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</si>
  <si>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</si>
  <si>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</si>
  <si>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</si>
  <si>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</si>
  <si>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</si>
  <si>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</si>
  <si>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</si>
  <si>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</si>
  <si>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</si>
  <si>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</si>
  <si>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</si>
  <si>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</si>
  <si>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</si>
  <si>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</si>
  <si>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</si>
  <si>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</si>
  <si>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</si>
  <si>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</si>
  <si>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</si>
  <si>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</si>
  <si>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</si>
  <si>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</si>
  <si>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</si>
  <si>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</si>
  <si>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</si>
  <si>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</si>
  <si>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</si>
  <si>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</si>
  <si>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</si>
  <si>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</si>
  <si>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</si>
  <si>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</si>
  <si>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</si>
  <si>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</si>
  <si>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</si>
  <si>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</si>
  <si>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</si>
  <si>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</si>
  <si>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</si>
  <si>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</si>
  <si>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</si>
  <si>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</si>
  <si>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</si>
  <si>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</si>
  <si>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</si>
  <si>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</si>
  <si>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</si>
  <si>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</si>
  <si>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</si>
  <si>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</si>
  <si>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</si>
  <si>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</si>
  <si>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</si>
  <si>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</si>
  <si>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</si>
  <si>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</si>
  <si>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</si>
  <si>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</si>
  <si>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</si>
  <si>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</si>
  <si>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</si>
  <si>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</si>
  <si>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</si>
  <si>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</si>
  <si>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</si>
  <si>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</si>
  <si>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</si>
  <si>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</si>
  <si>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</si>
  <si>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</si>
  <si>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</si>
  <si>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</si>
  <si>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</si>
  <si>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</si>
  <si>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</si>
  <si>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</si>
  <si>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</si>
  <si>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</si>
  <si>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</si>
  <si>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</si>
  <si>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</si>
  <si>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</si>
  <si>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</si>
  <si>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</si>
  <si>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</si>
  <si>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</si>
  <si>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</si>
  <si>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</si>
  <si>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</si>
  <si>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</si>
  <si>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</si>
  <si>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</si>
  <si>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</si>
  <si>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</si>
  <si>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</si>
  <si>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</si>
  <si>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</si>
  <si>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</si>
  <si>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</si>
  <si>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</si>
  <si>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</si>
  <si>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</si>
  <si>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</si>
  <si>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</si>
  <si>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</si>
  <si>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</si>
  <si>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</si>
  <si>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</si>
  <si>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</si>
  <si>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</si>
  <si>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</si>
  <si>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</si>
  <si>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</si>
  <si>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</si>
  <si>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</si>
  <si>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</si>
  <si>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</si>
  <si>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</si>
  <si>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</si>
  <si>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</si>
  <si>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</si>
  <si>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</si>
  <si>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</si>
  <si>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</si>
  <si>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</si>
  <si>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</si>
  <si>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</si>
  <si>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</si>
  <si>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</si>
  <si>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</si>
  <si>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</si>
  <si>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</si>
  <si>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</si>
  <si>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</si>
  <si>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</si>
  <si>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</si>
  <si>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</si>
  <si>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</si>
  <si>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</si>
  <si>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</si>
  <si>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</si>
  <si>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</si>
  <si>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</si>
  <si>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</si>
  <si>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</si>
  <si>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</si>
  <si>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</si>
  <si>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</si>
  <si>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</si>
  <si>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</si>
  <si>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</si>
  <si>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</si>
  <si>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</si>
  <si>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</si>
  <si>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</si>
  <si>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</si>
  <si>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</si>
  <si>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</si>
  <si>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</si>
  <si>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</si>
  <si>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</si>
  <si>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</si>
  <si>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</si>
  <si>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</si>
  <si>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</si>
  <si>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</si>
  <si>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</si>
  <si>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</si>
  <si>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</si>
  <si>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</si>
  <si>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</si>
  <si>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</si>
  <si>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</si>
  <si>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</si>
  <si>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</si>
  <si>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</si>
  <si>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</si>
  <si>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</si>
  <si>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</si>
  <si>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</si>
  <si>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</si>
  <si>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</si>
  <si>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</si>
  <si>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</si>
  <si>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</si>
  <si>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</si>
  <si>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</si>
  <si>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</si>
  <si>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</si>
  <si>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</si>
  <si>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</si>
  <si>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</si>
  <si>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</si>
  <si>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</si>
  <si>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</si>
  <si>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</si>
  <si>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</si>
  <si>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</si>
  <si>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</si>
  <si>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</si>
  <si>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</si>
  <si>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</si>
  <si>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</si>
  <si>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</si>
  <si>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</si>
  <si>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</si>
  <si>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</si>
  <si>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</si>
  <si>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</si>
  <si>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</si>
  <si>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</si>
  <si>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</si>
  <si>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</si>
  <si>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</si>
  <si>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</si>
  <si>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</si>
  <si>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</si>
  <si>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</si>
  <si>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</si>
  <si>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</si>
  <si>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</si>
  <si>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</si>
  <si>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</si>
  <si>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</si>
  <si>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</si>
  <si>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</si>
  <si>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</si>
  <si>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</si>
  <si>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</si>
  <si>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</si>
  <si>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</si>
  <si>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</si>
  <si>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</si>
  <si>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</si>
  <si>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</si>
  <si>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</si>
  <si>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</si>
  <si>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</si>
  <si>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</si>
  <si>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</si>
  <si>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</si>
  <si>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</si>
  <si>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</si>
  <si>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</si>
  <si>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</si>
  <si>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</si>
  <si>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</si>
  <si>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</si>
  <si>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</si>
  <si>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</si>
  <si>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</si>
  <si>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</si>
  <si>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</si>
  <si>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</si>
  <si>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</si>
  <si>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</si>
  <si>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</si>
  <si>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</si>
  <si>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</si>
  <si>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</si>
  <si>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</si>
  <si>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</si>
  <si>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</si>
  <si>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</si>
  <si>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</si>
  <si>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</si>
  <si>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</si>
  <si>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</si>
  <si>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</si>
  <si>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</si>
  <si>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</si>
  <si>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</si>
  <si>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</si>
  <si>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</si>
  <si>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</si>
  <si>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</si>
  <si>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</si>
  <si>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</si>
  <si>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</si>
  <si>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</si>
  <si>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</si>
  <si>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</si>
  <si>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</si>
  <si>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</si>
  <si>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</si>
  <si>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</si>
  <si>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</si>
  <si>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</si>
  <si>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</si>
  <si>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</si>
  <si>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</si>
  <si>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</si>
  <si>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</si>
  <si>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</si>
  <si>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</si>
  <si>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</si>
  <si>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</si>
  <si>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</si>
  <si>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</si>
  <si>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</si>
  <si>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</si>
  <si>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</si>
  <si>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</si>
  <si>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</si>
  <si>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</si>
  <si>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</si>
  <si>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</si>
  <si>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</si>
  <si>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</si>
  <si>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</si>
  <si>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</si>
  <si>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</si>
  <si>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</si>
  <si>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</si>
  <si>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</si>
  <si>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</si>
  <si>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</si>
  <si>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</si>
  <si>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</si>
  <si>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</si>
  <si>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</si>
  <si>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</si>
  <si>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</si>
  <si>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</si>
  <si>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</si>
  <si>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</si>
  <si>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</si>
  <si>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</si>
  <si>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</si>
  <si>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</si>
  <si>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</si>
  <si>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</si>
  <si>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</si>
  <si>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</si>
  <si>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</si>
  <si>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</si>
  <si>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</si>
  <si>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</si>
  <si>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</si>
  <si>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</si>
  <si>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</si>
  <si>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</si>
  <si>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</si>
  <si>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</si>
  <si>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</si>
  <si>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</si>
  <si>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</si>
  <si>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</si>
  <si>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</si>
  <si>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</si>
  <si>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</si>
  <si>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</si>
  <si>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</si>
  <si>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</si>
  <si>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</si>
  <si>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</si>
  <si>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</si>
  <si>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</si>
  <si>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</si>
  <si>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</si>
  <si>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</si>
  <si>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</si>
  <si>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</si>
  <si>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</si>
  <si>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</si>
  <si>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</si>
  <si>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</si>
  <si>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</si>
  <si>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</si>
  <si>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</si>
  <si>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</si>
  <si>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</si>
  <si>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</si>
  <si>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</si>
  <si>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</si>
  <si>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</si>
  <si>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</si>
  <si>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</si>
  <si>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</si>
  <si>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</si>
  <si>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</si>
  <si>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</si>
  <si>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</si>
  <si>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</si>
  <si>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</si>
  <si>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</si>
  <si>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</si>
  <si>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</si>
  <si>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</si>
  <si>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</si>
  <si>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</si>
  <si>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</si>
  <si>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</si>
  <si>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</si>
  <si>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</si>
  <si>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</si>
  <si>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</si>
  <si>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</si>
  <si>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</si>
  <si>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</si>
  <si>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</si>
  <si>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</si>
  <si>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</si>
  <si>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</si>
  <si>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</si>
  <si>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</si>
  <si>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</si>
  <si>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</si>
  <si>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</si>
  <si>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</si>
  <si>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</si>
  <si>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</si>
  <si>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</si>
  <si>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</si>
  <si>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</si>
  <si>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</si>
  <si>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</si>
  <si>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</si>
  <si>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</si>
  <si>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</si>
  <si>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</si>
  <si>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</si>
  <si>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</si>
  <si>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</si>
  <si>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</si>
  <si>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</si>
  <si>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</si>
  <si>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</si>
  <si>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</si>
  <si>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</si>
  <si>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</si>
  <si>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</si>
  <si>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</si>
  <si>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</si>
  <si>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</si>
  <si>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</si>
  <si>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</si>
  <si>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</si>
  <si>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</si>
  <si>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</si>
  <si>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</si>
  <si>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</si>
  <si>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</si>
  <si>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</si>
  <si>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</si>
  <si>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</si>
  <si>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</si>
  <si>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</si>
  <si>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</si>
  <si>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</si>
  <si>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</si>
  <si>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</si>
  <si>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</si>
  <si>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</si>
  <si>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</si>
  <si>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</si>
  <si>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</si>
  <si>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</si>
  <si>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</si>
  <si>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</si>
  <si>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</si>
  <si>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</si>
  <si>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</si>
  <si>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</si>
  <si>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</si>
  <si>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</si>
  <si>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</si>
  <si>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</si>
  <si>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</si>
  <si>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</si>
  <si>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</si>
  <si>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</si>
  <si>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</si>
  <si>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</si>
  <si>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</si>
  <si>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</si>
  <si>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</si>
  <si>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</si>
  <si>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</si>
  <si>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</si>
  <si>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</si>
  <si>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</si>
  <si>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</si>
  <si>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</si>
  <si>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</si>
  <si>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</si>
  <si>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</si>
  <si>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</si>
  <si>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</si>
  <si>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</si>
  <si>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</si>
  <si>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</si>
  <si>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</si>
  <si>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</si>
  <si>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</si>
  <si>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</si>
  <si>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</si>
  <si>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</si>
  <si>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</si>
  <si>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</si>
  <si>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</si>
  <si>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</si>
  <si>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</si>
  <si>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</si>
  <si>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</si>
  <si>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</si>
  <si>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</si>
  <si>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</si>
  <si>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</si>
  <si>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</si>
  <si>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</si>
  <si>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</si>
  <si>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</si>
  <si>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</si>
  <si>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</si>
  <si>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</si>
  <si>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</si>
  <si>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</si>
  <si>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</si>
  <si>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</si>
  <si>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</si>
  <si>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</si>
  <si>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</si>
  <si>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</si>
  <si>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</si>
  <si>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</si>
  <si>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</si>
  <si>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</si>
  <si>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</si>
  <si>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</si>
  <si>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</si>
  <si>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</si>
  <si>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</si>
  <si>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</si>
  <si>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</si>
  <si>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</si>
  <si>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</si>
  <si>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</si>
  <si>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</si>
  <si>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</si>
  <si>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</si>
  <si>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</si>
  <si>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</si>
  <si>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</si>
  <si>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</si>
  <si>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</si>
  <si>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</si>
  <si>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</si>
  <si>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</si>
  <si>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</si>
  <si>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</si>
  <si>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</si>
  <si>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</si>
  <si>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</si>
  <si>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</si>
  <si>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</si>
  <si>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</si>
  <si>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</si>
  <si>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</si>
  <si>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</si>
  <si>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</si>
  <si>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</si>
  <si>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</si>
  <si>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</si>
  <si>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</si>
  <si>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</si>
  <si>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</si>
  <si>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</si>
  <si>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</si>
  <si>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</si>
  <si>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</si>
  <si>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</si>
  <si>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</si>
  <si>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</si>
  <si>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</si>
  <si>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</si>
  <si>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</si>
  <si>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</si>
  <si>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</si>
  <si>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</si>
  <si>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</si>
  <si>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</si>
  <si>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</si>
  <si>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</si>
  <si>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</si>
  <si>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</si>
  <si>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</si>
  <si>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</si>
  <si>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</si>
  <si>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</si>
  <si>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</si>
  <si>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</si>
  <si>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</si>
  <si>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</si>
  <si>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</si>
  <si>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</si>
  <si>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</si>
  <si>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</si>
  <si>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</si>
  <si>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</si>
  <si>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</si>
  <si>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</si>
  <si>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</si>
  <si>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</si>
  <si>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</si>
  <si>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</si>
  <si>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</si>
  <si>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</si>
  <si>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</si>
  <si>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</si>
  <si>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</si>
  <si>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</si>
  <si>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</si>
  <si>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</si>
  <si>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</si>
  <si>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</si>
  <si>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</si>
  <si>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</si>
  <si>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</si>
  <si>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</si>
  <si>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</si>
  <si>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</si>
  <si>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</si>
  <si>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</si>
  <si>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</si>
  <si>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</si>
  <si>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</si>
  <si>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</si>
  <si>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</si>
  <si>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</si>
  <si>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</si>
  <si>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</si>
  <si>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</si>
  <si>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</si>
  <si>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</si>
  <si>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</si>
  <si>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</si>
  <si>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</si>
  <si>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</si>
  <si>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</si>
  <si>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</si>
  <si>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</si>
  <si>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</si>
  <si>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</si>
  <si>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</si>
  <si>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</si>
  <si>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</si>
  <si>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</si>
  <si>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</si>
  <si>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</si>
  <si>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</si>
  <si>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</si>
  <si>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</si>
  <si>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</si>
  <si>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</si>
  <si>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</si>
  <si>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</si>
  <si>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</si>
  <si>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</si>
  <si>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</si>
  <si>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</si>
  <si>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</si>
  <si>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</si>
  <si>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</si>
  <si>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</si>
  <si>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</si>
  <si>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</si>
  <si>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</si>
  <si>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</si>
  <si>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</si>
  <si>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</si>
  <si>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</si>
  <si>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</si>
  <si>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</si>
  <si>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</si>
  <si>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</si>
  <si>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</si>
  <si>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</si>
  <si>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</si>
  <si>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</si>
  <si>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</si>
  <si>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</si>
  <si>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</si>
  <si>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</si>
  <si>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</si>
  <si>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</si>
  <si>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</si>
  <si>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</si>
  <si>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</si>
  <si>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</si>
  <si>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</si>
  <si>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</si>
  <si>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</si>
  <si>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</si>
  <si>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</si>
  <si>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</si>
  <si>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</si>
  <si>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</si>
  <si>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</si>
  <si>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</si>
  <si>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</si>
  <si>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</si>
  <si>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</si>
  <si>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</si>
  <si>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</si>
  <si>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</si>
  <si>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</si>
  <si>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</si>
  <si>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</si>
  <si>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</si>
  <si>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</si>
  <si>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</si>
  <si>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</si>
  <si>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</si>
  <si>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</si>
  <si>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</si>
  <si>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</si>
  <si>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</si>
  <si>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</si>
  <si>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</si>
  <si>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</si>
  <si>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</si>
  <si>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</si>
  <si>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</si>
  <si>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</si>
  <si>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</si>
  <si>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</si>
  <si>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</si>
  <si>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</si>
  <si>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</si>
  <si>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</si>
  <si>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</si>
  <si>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</si>
  <si>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</si>
  <si>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</si>
  <si>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</si>
  <si>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</si>
  <si>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</si>
  <si>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</si>
  <si>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</si>
  <si>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</si>
  <si>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</si>
  <si>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</si>
  <si>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</si>
  <si>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</si>
  <si>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</si>
  <si>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</si>
  <si>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</si>
  <si>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</si>
  <si>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</si>
  <si>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</si>
  <si>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</si>
  <si>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</si>
  <si>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</si>
  <si>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</si>
  <si>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</si>
  <si>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</si>
  <si>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</si>
  <si>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</si>
  <si>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</si>
  <si>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</si>
  <si>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</si>
  <si>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</si>
  <si>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</si>
  <si>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</si>
  <si>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</si>
  <si>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</si>
  <si>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</si>
  <si>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</si>
  <si>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</si>
  <si>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</si>
  <si>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</si>
  <si>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</si>
  <si>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</si>
  <si>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</si>
  <si>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</si>
  <si>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</si>
  <si>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</si>
  <si>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</si>
  <si>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</si>
  <si>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</si>
  <si>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</si>
  <si>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</si>
  <si>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</si>
  <si>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</si>
  <si>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</si>
  <si>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</si>
  <si>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</si>
  <si>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</si>
  <si>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</si>
  <si>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</si>
  <si>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</si>
  <si>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</si>
  <si>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</si>
  <si>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</si>
  <si>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</si>
  <si>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</si>
  <si>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</si>
  <si>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</si>
  <si>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</si>
  <si>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</si>
  <si>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</si>
  <si>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</si>
  <si>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</si>
  <si>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</si>
  <si>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</si>
  <si>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</si>
  <si>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</si>
  <si>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</si>
  <si>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</si>
  <si>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</si>
  <si>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</si>
  <si>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</si>
  <si>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</si>
  <si>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</si>
  <si>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</si>
  <si>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</si>
  <si>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</si>
  <si>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</si>
  <si>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</si>
  <si>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</si>
  <si>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</si>
  <si>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</si>
  <si>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</si>
  <si>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</si>
  <si>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</si>
  <si>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</si>
  <si>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</si>
  <si>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</si>
  <si>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</si>
  <si>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</si>
  <si>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</si>
  <si>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</si>
  <si>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</si>
  <si>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</si>
  <si>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</si>
  <si>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</si>
  <si>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</si>
  <si>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</si>
  <si>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</si>
  <si>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</si>
  <si>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</si>
  <si>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</si>
  <si>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</si>
  <si>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</si>
  <si>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</si>
  <si>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</si>
  <si>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</si>
  <si>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</si>
  <si>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</si>
  <si>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</si>
  <si>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</si>
  <si>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</si>
  <si>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</si>
  <si>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</si>
  <si>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</si>
  <si>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</si>
  <si>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</si>
  <si>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</si>
  <si>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</si>
  <si>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</si>
  <si>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</si>
  <si>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</si>
  <si>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</si>
  <si>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</si>
  <si>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</si>
  <si>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</si>
  <si>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</si>
  <si>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</si>
  <si>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</si>
  <si>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</si>
  <si>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</si>
  <si>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</si>
  <si>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</si>
  <si>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</si>
  <si>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</si>
  <si>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</si>
  <si>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</si>
  <si>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</si>
  <si>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</si>
  <si>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</si>
  <si>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</si>
  <si>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</si>
  <si>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</si>
  <si>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</si>
  <si>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</si>
  <si>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</si>
  <si>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</si>
  <si>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</si>
  <si>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</si>
  <si>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</si>
  <si>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</si>
  <si>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</si>
  <si>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</si>
  <si>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</si>
  <si>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</si>
  <si>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</si>
  <si>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</si>
  <si>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</si>
  <si>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</si>
  <si>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</si>
  <si>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</si>
  <si>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</si>
  <si>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</si>
  <si>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</si>
  <si>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</si>
  <si>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</si>
  <si>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</si>
  <si>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</si>
  <si>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</si>
  <si>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</si>
  <si>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</si>
  <si>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</si>
  <si>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</si>
  <si>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</si>
  <si>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</si>
  <si>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</si>
  <si>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</si>
  <si>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</si>
  <si>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</si>
  <si>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</si>
  <si>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</si>
  <si>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</si>
  <si>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</si>
  <si>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</si>
  <si>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</si>
  <si>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</si>
  <si>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</si>
  <si>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</si>
  <si>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</si>
  <si>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</si>
  <si>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</si>
  <si>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</si>
  <si>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</si>
  <si>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</si>
  <si>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</si>
  <si>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</si>
  <si>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</si>
  <si>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</si>
  <si>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</si>
  <si>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</si>
  <si>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</si>
  <si>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</si>
  <si>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</si>
  <si>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</si>
  <si>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</si>
  <si>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</si>
  <si>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</si>
  <si>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</si>
  <si>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</si>
  <si>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</si>
  <si>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</si>
  <si>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</si>
  <si>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</si>
  <si>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</si>
  <si>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</si>
  <si>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</si>
  <si>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</si>
  <si>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</si>
  <si>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</si>
  <si>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</si>
  <si>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</si>
  <si>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</si>
  <si>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</si>
  <si>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</si>
  <si>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</si>
  <si>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</si>
  <si>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</si>
  <si>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</si>
  <si>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</si>
  <si>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</si>
  <si>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</si>
  <si>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</si>
  <si>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</si>
  <si>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</si>
  <si>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</si>
  <si>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</si>
  <si>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</si>
  <si>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</si>
  <si>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</si>
  <si>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</si>
  <si>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</si>
  <si>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</si>
  <si>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</si>
  <si>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</si>
  <si>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</si>
  <si>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</si>
  <si>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</si>
  <si>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</si>
  <si>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</si>
  <si>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</si>
  <si>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</si>
  <si>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</si>
  <si>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</si>
  <si>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</si>
  <si>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</si>
  <si>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</si>
  <si>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</si>
  <si>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</si>
  <si>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</si>
  <si>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</si>
  <si>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</si>
  <si>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</si>
  <si>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</si>
  <si>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</si>
  <si>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</si>
  <si>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</si>
  <si>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</si>
  <si>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</si>
  <si>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</si>
  <si>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</si>
  <si>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</si>
  <si>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</si>
  <si>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</si>
  <si>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</si>
  <si>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</si>
  <si>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</si>
  <si>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</si>
  <si>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</si>
  <si>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</si>
  <si>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</si>
  <si>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</si>
  <si>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</si>
  <si>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</si>
  <si>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</si>
  <si>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</si>
  <si>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</si>
  <si>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</si>
  <si>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</si>
  <si>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</si>
  <si>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</si>
  <si>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</si>
  <si>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</si>
  <si>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</si>
  <si>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</si>
  <si>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</si>
  <si>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</si>
  <si>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</si>
  <si>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</si>
  <si>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</si>
  <si>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</si>
  <si>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</si>
  <si>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</si>
  <si>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</si>
  <si>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</si>
  <si>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</si>
  <si>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</si>
  <si>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</si>
  <si>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</si>
  <si>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</si>
  <si>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</si>
  <si>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</si>
  <si>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</si>
  <si>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</si>
  <si>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</si>
  <si>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</si>
  <si>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</si>
  <si>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</si>
  <si>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</si>
  <si>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</si>
  <si>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</si>
  <si>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</si>
  <si>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</si>
  <si>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</si>
  <si>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</si>
  <si>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</si>
  <si>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</si>
  <si>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</si>
  <si>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</si>
  <si>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</si>
  <si>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</si>
  <si>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</si>
  <si>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</si>
  <si>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</si>
  <si>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</si>
  <si>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</si>
  <si>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</si>
  <si>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</si>
  <si>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</si>
  <si>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</si>
  <si>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</si>
  <si>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</si>
  <si>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</si>
  <si>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</si>
  <si>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</si>
  <si>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</si>
  <si>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</si>
  <si>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</si>
  <si>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</si>
  <si>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</si>
  <si>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</si>
  <si>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</si>
  <si>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</si>
  <si>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</si>
  <si>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</si>
  <si>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</si>
  <si>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</si>
  <si>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</si>
  <si>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</si>
  <si>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</si>
  <si>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</si>
  <si>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</si>
  <si>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</si>
  <si>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</si>
  <si>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</si>
  <si>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</si>
  <si>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</si>
  <si>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</si>
  <si>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</si>
  <si>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</si>
  <si>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</si>
  <si>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</si>
  <si>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</si>
  <si>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</si>
  <si>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</si>
  <si>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</si>
  <si>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</si>
  <si>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</si>
  <si>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</si>
  <si>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</si>
  <si>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</si>
  <si>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</si>
  <si>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</si>
  <si>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</si>
  <si>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</si>
  <si>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</si>
  <si>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</si>
  <si>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</si>
  <si>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</si>
  <si>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</si>
  <si>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</si>
  <si>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</si>
  <si>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</si>
  <si>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</si>
  <si>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</si>
  <si>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</si>
  <si>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</si>
  <si>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</si>
  <si>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</si>
  <si>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</si>
  <si>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</si>
  <si>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</si>
  <si>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</si>
  <si>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</si>
  <si>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</si>
  <si>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</si>
  <si>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</si>
  <si>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</si>
  <si>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</si>
  <si>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</si>
  <si>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</si>
  <si>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</si>
  <si>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</si>
  <si>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</si>
  <si>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</si>
  <si>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</si>
  <si>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</si>
  <si>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</si>
  <si>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</si>
  <si>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</si>
  <si>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</si>
  <si>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</si>
  <si>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</si>
  <si>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</si>
  <si>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</si>
  <si>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</si>
  <si>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</si>
  <si>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</si>
  <si>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</si>
  <si>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</si>
  <si>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</si>
  <si>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</si>
  <si>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</si>
  <si>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</si>
  <si>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</si>
  <si>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</si>
  <si>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</si>
  <si>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</si>
  <si>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</si>
  <si>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</si>
  <si>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</si>
  <si>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</si>
  <si>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</si>
  <si>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</si>
  <si>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</si>
  <si>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</si>
  <si>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</si>
  <si>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</si>
  <si>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</si>
  <si>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</si>
  <si>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</si>
  <si>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</si>
  <si>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</si>
  <si>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</si>
  <si>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</si>
  <si>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</si>
  <si>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</si>
  <si>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</si>
  <si>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</si>
  <si>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</si>
  <si>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</si>
  <si>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</si>
  <si>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</si>
  <si>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</si>
  <si>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</si>
  <si>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</si>
  <si>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</si>
  <si>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</si>
  <si>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</si>
  <si>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</si>
  <si>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</si>
  <si>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</si>
  <si>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</si>
  <si>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</si>
  <si>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</si>
  <si>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</si>
  <si>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</si>
  <si>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</si>
  <si>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</si>
  <si>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</si>
  <si>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</si>
  <si>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</si>
  <si>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</si>
  <si>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</si>
  <si>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</si>
  <si>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</si>
  <si>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</si>
  <si>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</si>
  <si>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</si>
  <si>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</si>
  <si>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</si>
  <si>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</si>
  <si>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</si>
  <si>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</si>
  <si>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</si>
  <si>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</si>
  <si>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</si>
  <si>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</si>
  <si>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</si>
  <si>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</si>
  <si>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</si>
  <si>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</si>
  <si>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</si>
  <si>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</si>
  <si>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</si>
  <si>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</si>
  <si>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</si>
  <si>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</si>
  <si>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</si>
  <si>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</si>
  <si>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</si>
  <si>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</si>
  <si>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</si>
  <si>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</si>
  <si>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</si>
  <si>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</si>
  <si>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</si>
  <si>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</si>
  <si>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</si>
  <si>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</si>
  <si>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</si>
  <si>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</si>
  <si>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</si>
  <si>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</si>
  <si>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</si>
  <si>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</si>
  <si>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</si>
  <si>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</si>
  <si>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</si>
  <si>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</si>
  <si>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</si>
  <si>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</si>
  <si>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</si>
  <si>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</si>
  <si>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</si>
  <si>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</si>
  <si>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</si>
  <si>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</si>
  <si>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</si>
  <si>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</si>
  <si>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</si>
  <si>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</si>
  <si>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</si>
  <si>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</si>
  <si>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</si>
  <si>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</si>
  <si>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</si>
  <si>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</si>
  <si>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</si>
  <si>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</si>
  <si>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</si>
  <si>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</si>
  <si>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</si>
  <si>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</si>
  <si>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</si>
  <si>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</si>
  <si>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</si>
  <si>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</si>
  <si>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</si>
  <si>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</si>
  <si>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</si>
  <si>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</si>
  <si>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</si>
  <si>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</si>
  <si>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</si>
  <si>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</si>
  <si>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</si>
  <si>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</si>
  <si>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</si>
  <si>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</si>
  <si>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</si>
  <si>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</si>
  <si>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</si>
  <si>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</si>
  <si>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</si>
  <si>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</si>
  <si>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</si>
  <si>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</si>
  <si>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</si>
  <si>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</si>
  <si>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</si>
  <si>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</si>
  <si>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</si>
  <si>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</si>
  <si>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</si>
  <si>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</si>
  <si>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</si>
  <si>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</si>
  <si>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</si>
  <si>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</si>
  <si>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</si>
  <si>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</si>
  <si>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</si>
  <si>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</si>
  <si>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</si>
  <si>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</si>
  <si>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</si>
  <si>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</si>
  <si>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</si>
  <si>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</si>
  <si>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</si>
  <si>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</si>
  <si>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</si>
  <si>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</si>
  <si>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</si>
  <si>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</si>
  <si>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</si>
  <si>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</si>
  <si>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</si>
  <si>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</si>
  <si>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</si>
  <si>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</si>
  <si>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</si>
  <si>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</si>
  <si>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</si>
  <si>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</si>
  <si>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</si>
  <si>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</si>
  <si>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</si>
  <si>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</si>
  <si>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</si>
  <si>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</si>
  <si>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</si>
  <si>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</si>
  <si>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</si>
  <si>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</si>
  <si>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</si>
  <si>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</si>
  <si>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</si>
  <si>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</si>
  <si>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</si>
  <si>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</si>
  <si>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</si>
  <si>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</si>
  <si>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</si>
  <si>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</si>
  <si>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</si>
  <si>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</si>
  <si>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</si>
  <si>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</si>
  <si>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</si>
  <si>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</si>
  <si>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</si>
  <si>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</si>
  <si>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</si>
  <si>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</si>
  <si>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</si>
  <si>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</si>
  <si>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</si>
  <si>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</si>
  <si>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</si>
  <si>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</si>
  <si>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</si>
  <si>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</si>
  <si>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</si>
  <si>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</si>
  <si>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</si>
  <si>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</si>
  <si>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</si>
  <si>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</si>
  <si>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</si>
  <si>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</si>
  <si>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</si>
  <si>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</si>
  <si>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</si>
  <si>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</si>
  <si>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</si>
  <si>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</si>
  <si>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</si>
  <si>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</si>
  <si>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</si>
  <si>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</si>
  <si>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</si>
  <si>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</si>
  <si>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</si>
  <si>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</si>
  <si>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</si>
  <si>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</si>
  <si>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</si>
  <si>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</si>
  <si>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</si>
  <si>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</si>
  <si>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</si>
  <si>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</si>
  <si>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</si>
  <si>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</si>
  <si>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</si>
  <si>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</si>
  <si>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</si>
  <si>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</si>
  <si>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</si>
  <si>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</si>
  <si>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</si>
  <si>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</si>
  <si>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</si>
  <si>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</si>
  <si>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</si>
  <si>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</si>
  <si>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</si>
  <si>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</si>
  <si>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</si>
  <si>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</si>
  <si>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</si>
  <si>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</si>
  <si>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</si>
  <si>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</si>
  <si>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</si>
  <si>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</si>
  <si>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</si>
  <si>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</si>
  <si>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</si>
  <si>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</si>
  <si>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</si>
  <si>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</si>
  <si>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</si>
  <si>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</si>
  <si>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</si>
  <si>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</si>
  <si>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</si>
  <si>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</si>
  <si>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</si>
  <si>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</si>
  <si>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</si>
  <si>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</si>
  <si>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</si>
  <si>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</si>
  <si>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</si>
  <si>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</si>
  <si>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</si>
  <si>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</si>
  <si>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</si>
  <si>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</si>
  <si>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</si>
  <si>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</si>
  <si>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</si>
  <si>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</si>
  <si>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</si>
  <si>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</si>
  <si>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</si>
  <si>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</si>
  <si>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</si>
  <si>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</si>
  <si>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</si>
  <si>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</si>
  <si>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</si>
  <si>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</si>
  <si>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</si>
  <si>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</si>
  <si>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</si>
  <si>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</si>
  <si>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</si>
  <si>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</si>
  <si>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</si>
  <si>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</si>
  <si>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</si>
  <si>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</si>
  <si>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</si>
  <si>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</si>
  <si>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</si>
  <si>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</si>
  <si>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</si>
  <si>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</si>
  <si>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</si>
  <si>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</si>
  <si>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</si>
  <si>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</si>
  <si>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</si>
  <si>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</si>
  <si>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</si>
  <si>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</si>
  <si>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</si>
  <si>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</si>
  <si>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</si>
  <si>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</si>
  <si>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</si>
  <si>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</si>
  <si>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</si>
  <si>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</si>
  <si>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</si>
  <si>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</si>
  <si>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</si>
  <si>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</si>
  <si>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</si>
  <si>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</si>
  <si>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</si>
  <si>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</si>
  <si>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</si>
  <si>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</si>
  <si>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</si>
  <si>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</si>
  <si>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</si>
  <si>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</si>
  <si>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</si>
  <si>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</si>
  <si>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</si>
  <si>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</si>
  <si>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</si>
  <si>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</si>
  <si>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</si>
  <si>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</si>
  <si>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</si>
  <si>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</si>
  <si>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</si>
  <si>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</si>
  <si>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</si>
  <si>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</si>
  <si>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</si>
  <si>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</si>
  <si>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</si>
  <si>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</si>
  <si>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</si>
  <si>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</si>
  <si>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</si>
  <si>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</si>
  <si>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</si>
  <si>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</si>
  <si>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</si>
  <si>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</si>
  <si>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</si>
  <si>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</si>
  <si>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</si>
  <si>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</si>
  <si>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</si>
  <si>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</si>
  <si>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</si>
  <si>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</si>
  <si>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</si>
  <si>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</si>
  <si>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</si>
  <si>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</si>
  <si>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</si>
  <si>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</si>
  <si>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</si>
  <si>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</si>
  <si>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</si>
  <si>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</si>
  <si>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</si>
  <si>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</si>
  <si>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</si>
  <si>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</si>
  <si>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</si>
  <si>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</si>
  <si>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</si>
  <si>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</si>
  <si>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</si>
  <si>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</si>
  <si>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</si>
  <si>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</si>
  <si>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</si>
  <si>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</si>
  <si>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</si>
  <si>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</si>
  <si>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</si>
  <si>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</si>
  <si>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</si>
  <si>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</si>
  <si>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</si>
  <si>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</si>
  <si>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</si>
  <si>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</si>
  <si>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</si>
  <si>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</si>
  <si>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</si>
  <si>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</si>
  <si>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</si>
  <si>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</si>
  <si>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</si>
  <si>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</si>
  <si>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</si>
  <si>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</si>
  <si>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</si>
  <si>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</si>
  <si>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</si>
  <si>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</si>
  <si>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</si>
  <si>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</si>
  <si>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</si>
  <si>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</si>
  <si>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</si>
  <si>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</si>
  <si>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</si>
  <si>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</si>
  <si>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</si>
  <si>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</si>
  <si>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</si>
  <si>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</si>
  <si>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</si>
  <si>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</si>
  <si>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</si>
  <si>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</si>
  <si>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</si>
  <si>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</si>
  <si>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</si>
  <si>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</si>
  <si>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</si>
  <si>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</si>
  <si>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</si>
  <si>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</si>
  <si>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</si>
  <si>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</si>
  <si>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</si>
  <si>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</si>
  <si>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</si>
  <si>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</si>
  <si>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</si>
  <si>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</si>
  <si>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</si>
  <si>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</si>
  <si>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</si>
  <si>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</si>
  <si>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</si>
  <si>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</si>
  <si>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</si>
  <si>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</si>
  <si>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</si>
  <si>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</si>
  <si>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</si>
  <si>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</si>
  <si>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</si>
  <si>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</si>
  <si>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</si>
  <si>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</si>
  <si>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</si>
  <si>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</si>
  <si>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</si>
  <si>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</si>
  <si>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</si>
  <si>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</si>
  <si>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</si>
  <si>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</si>
  <si>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</si>
  <si>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</si>
  <si>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</si>
  <si>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</si>
  <si>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</si>
  <si>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</si>
  <si>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</si>
  <si>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</si>
  <si>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</si>
  <si>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</si>
  <si>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</si>
  <si>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</si>
  <si>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</si>
  <si>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</si>
  <si>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</si>
  <si>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</si>
  <si>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</si>
  <si>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</si>
  <si>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</si>
  <si>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</si>
  <si>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</si>
  <si>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</si>
  <si>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</si>
  <si>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</si>
  <si>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</si>
  <si>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</si>
  <si>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</si>
  <si>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</si>
  <si>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</si>
  <si>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</si>
  <si>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</si>
  <si>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</si>
  <si>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</si>
  <si>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</si>
  <si>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</si>
  <si>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</si>
  <si>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</si>
  <si>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</si>
  <si>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</si>
  <si>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</si>
  <si>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</si>
  <si>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</si>
  <si>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</si>
  <si>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</si>
  <si>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</si>
  <si>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</si>
  <si>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</si>
  <si>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</si>
  <si>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</si>
  <si>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</si>
  <si>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</si>
  <si>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</si>
  <si>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</si>
  <si>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</si>
  <si>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</si>
  <si>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</si>
  <si>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</si>
  <si>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</si>
  <si>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</si>
  <si>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</si>
  <si>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</si>
  <si>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</si>
  <si>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</si>
  <si>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</si>
  <si>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</si>
  <si>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</si>
  <si>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</si>
  <si>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</si>
  <si>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</si>
  <si>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</si>
  <si>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</si>
  <si>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</si>
  <si>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</si>
  <si>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</si>
  <si>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</si>
  <si>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</si>
  <si>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</si>
  <si>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</si>
  <si>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</si>
  <si>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</si>
  <si>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</si>
  <si>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</si>
  <si>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</si>
  <si>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</si>
  <si>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</si>
  <si>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</si>
  <si>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</si>
  <si>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</si>
  <si>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</si>
  <si>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</si>
  <si>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</si>
  <si>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</si>
  <si>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</si>
  <si>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</si>
  <si>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</si>
  <si>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</si>
  <si>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</si>
  <si>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</si>
  <si>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</si>
  <si>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</si>
  <si>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</si>
  <si>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</si>
  <si>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</si>
  <si>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</si>
  <si>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</si>
  <si>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</si>
  <si>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</si>
  <si>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</si>
  <si>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</si>
  <si>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</si>
  <si>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</si>
  <si>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</si>
  <si>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</si>
  <si>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</si>
  <si>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</si>
  <si>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</si>
  <si>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</si>
  <si>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</si>
  <si>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</si>
  <si>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</si>
  <si>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</si>
  <si>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</si>
  <si>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</si>
  <si>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</si>
  <si>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</si>
  <si>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</si>
  <si>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</si>
  <si>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</si>
  <si>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</si>
  <si>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</si>
  <si>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</si>
  <si>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</si>
  <si>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</si>
  <si>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</si>
  <si>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</si>
  <si>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</si>
  <si>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</si>
  <si>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</si>
  <si>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</si>
  <si>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</si>
  <si>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</si>
  <si>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</si>
  <si>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</si>
  <si>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</si>
  <si>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</si>
  <si>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</si>
  <si>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</si>
  <si>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</si>
  <si>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</si>
  <si>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</si>
  <si>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</si>
  <si>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</si>
  <si>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</si>
  <si>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</si>
  <si>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</si>
  <si>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</si>
  <si>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</si>
  <si>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</si>
  <si>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</si>
  <si>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</si>
  <si>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</si>
  <si>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</si>
  <si>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</si>
  <si>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</si>
  <si>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</si>
  <si>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</si>
  <si>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</si>
  <si>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</si>
  <si>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</si>
  <si>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</si>
  <si>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</si>
  <si>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</si>
  <si>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</si>
  <si>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</si>
  <si>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</si>
  <si>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</si>
  <si>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</si>
  <si>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</si>
  <si>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</si>
  <si>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</si>
  <si>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</si>
  <si>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</si>
  <si>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</si>
  <si>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</si>
  <si>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</si>
  <si>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</si>
  <si>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</si>
  <si>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</si>
  <si>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</si>
  <si>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</si>
  <si>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</si>
  <si>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</si>
  <si>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</si>
  <si>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</si>
  <si>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</si>
  <si>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</si>
  <si>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</si>
  <si>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</si>
  <si>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</si>
  <si>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</si>
  <si>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</si>
  <si>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</si>
  <si>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</si>
  <si>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</si>
  <si>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</si>
  <si>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</si>
  <si>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</si>
  <si>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</si>
  <si>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</si>
  <si>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</si>
  <si>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</si>
  <si>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</si>
  <si>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</si>
  <si>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</si>
  <si>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</si>
  <si>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</si>
  <si>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</si>
  <si>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</si>
  <si>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</si>
  <si>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</si>
  <si>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</si>
  <si>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</si>
  <si>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</si>
  <si>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</si>
  <si>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</si>
  <si>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</si>
  <si>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</si>
  <si>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</si>
  <si>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</si>
  <si>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</si>
  <si>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</si>
  <si>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</si>
  <si>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</si>
  <si>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</si>
  <si>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</si>
  <si>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</si>
  <si>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</si>
  <si>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</si>
  <si>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</si>
  <si>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</si>
  <si>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</si>
  <si>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</si>
  <si>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</si>
  <si>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</si>
  <si>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</si>
  <si>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</si>
  <si>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</si>
  <si>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</si>
  <si>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</si>
  <si>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</si>
  <si>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</si>
  <si>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</si>
  <si>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</si>
  <si>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</si>
  <si>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</si>
  <si>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</si>
  <si>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</si>
  <si>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</si>
  <si>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</si>
  <si>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</si>
  <si>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</si>
  <si>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</si>
  <si>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</si>
  <si>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</si>
  <si>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</si>
  <si>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</si>
  <si>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</si>
  <si>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</si>
  <si>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</si>
  <si>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</si>
  <si>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</si>
  <si>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</si>
  <si>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</si>
  <si>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</si>
  <si>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</si>
  <si>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</si>
  <si>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</si>
  <si>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</si>
  <si>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</si>
  <si>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</si>
  <si>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</si>
  <si>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</si>
  <si>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</si>
  <si>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</si>
  <si>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</si>
  <si>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</si>
  <si>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</si>
  <si>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</si>
  <si>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</si>
  <si>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</si>
  <si>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</si>
  <si>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</si>
  <si>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</si>
  <si>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</si>
  <si>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</si>
  <si>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</si>
  <si>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</si>
  <si>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</si>
  <si>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</si>
  <si>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</si>
  <si>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</si>
  <si>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</si>
  <si>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</si>
  <si>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</si>
  <si>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</si>
  <si>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</si>
  <si>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</si>
  <si>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</si>
  <si>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</si>
  <si>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</si>
  <si>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</si>
  <si>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</si>
  <si>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</si>
  <si>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</si>
  <si>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</si>
  <si>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</si>
  <si>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</si>
  <si>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</si>
  <si>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</si>
  <si>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</si>
  <si>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</si>
  <si>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</si>
  <si>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</si>
  <si>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</si>
  <si>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</si>
  <si>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</si>
  <si>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</si>
  <si>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</si>
  <si>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</si>
  <si>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</si>
  <si>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</si>
  <si>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</si>
  <si>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</si>
  <si>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</si>
  <si>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</si>
  <si>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</si>
  <si>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</si>
  <si>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</si>
  <si>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</si>
  <si>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</si>
  <si>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</si>
  <si>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</si>
  <si>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</si>
  <si>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</si>
  <si>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</si>
  <si>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</si>
  <si>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</si>
  <si>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</si>
  <si>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</si>
  <si>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</si>
  <si>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</si>
  <si>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</si>
  <si>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</si>
  <si>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</si>
  <si>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</si>
  <si>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</si>
  <si>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</si>
  <si>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</si>
  <si>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</si>
  <si>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</si>
  <si>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</si>
  <si>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</si>
  <si>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</si>
  <si>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</si>
  <si>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</si>
  <si>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</si>
  <si>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</si>
  <si>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</si>
  <si>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</si>
  <si>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</si>
  <si>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</si>
  <si>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</si>
  <si>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</si>
  <si>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</si>
  <si>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</si>
  <si>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</si>
  <si>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</si>
  <si>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</si>
  <si>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</si>
  <si>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</si>
  <si>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</si>
  <si>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</si>
  <si>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</si>
  <si>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</si>
  <si>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</si>
  <si>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</si>
  <si>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</si>
  <si>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</si>
  <si>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</si>
  <si>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</si>
  <si>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</si>
  <si>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</si>
  <si>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</si>
  <si>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</si>
  <si>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</si>
  <si>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</si>
  <si>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</si>
  <si>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</si>
  <si>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</si>
  <si>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</si>
  <si>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</si>
  <si>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</si>
  <si>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</si>
  <si>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</si>
  <si>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</si>
  <si>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</si>
  <si>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</si>
  <si>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</si>
  <si>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</si>
  <si>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</si>
  <si>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</si>
  <si>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</si>
  <si>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</si>
  <si>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</si>
  <si>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</si>
  <si>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</si>
  <si>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</si>
  <si>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</si>
  <si>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</si>
  <si>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</si>
  <si>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</si>
  <si>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</si>
  <si>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</si>
  <si>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</si>
  <si>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</si>
  <si>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</si>
  <si>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</si>
  <si>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</si>
  <si>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</si>
  <si>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</si>
  <si>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</si>
  <si>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</si>
  <si>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</si>
  <si>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</si>
  <si>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</si>
  <si>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</si>
  <si>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</si>
  <si>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</si>
  <si>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</si>
  <si>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</si>
  <si>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</si>
  <si>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</si>
  <si>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</si>
  <si>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</si>
  <si>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</si>
  <si>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</si>
  <si>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</si>
  <si>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</si>
  <si>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</si>
  <si>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</si>
  <si>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</si>
  <si>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</si>
  <si>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</si>
  <si>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</si>
  <si>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</si>
  <si>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</si>
  <si>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</si>
  <si>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</si>
  <si>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</si>
  <si>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</si>
  <si>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</si>
  <si>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</si>
  <si>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</si>
  <si>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</si>
  <si>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</si>
  <si>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</si>
  <si>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</si>
  <si>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</si>
  <si>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</si>
  <si>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</si>
  <si>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</si>
  <si>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</si>
  <si>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</si>
  <si>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</si>
  <si>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</si>
  <si>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</si>
  <si>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</si>
  <si>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</si>
  <si>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</si>
  <si>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</si>
  <si>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</si>
  <si>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</si>
  <si>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</si>
  <si>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</si>
  <si>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</si>
  <si>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</si>
  <si>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</si>
  <si>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</si>
  <si>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</si>
  <si>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</si>
  <si>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</si>
  <si>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</si>
  <si>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</si>
  <si>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</si>
  <si>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</si>
  <si>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</si>
  <si>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</si>
  <si>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</si>
  <si>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</si>
  <si>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</si>
  <si>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</si>
  <si>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</si>
  <si>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</si>
  <si>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</si>
  <si>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</si>
  <si>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</si>
  <si>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</si>
  <si>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</si>
  <si>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</si>
  <si>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</si>
  <si>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</si>
  <si>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</si>
  <si>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</si>
  <si>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</si>
  <si>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</si>
  <si>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</si>
  <si>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</si>
  <si>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</si>
  <si>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</si>
  <si>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</si>
  <si>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</si>
  <si>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</si>
  <si>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</si>
  <si>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</si>
  <si>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</si>
  <si>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</si>
  <si>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</si>
  <si>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</si>
  <si>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</si>
  <si>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</si>
  <si>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</si>
  <si>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</si>
  <si>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</si>
  <si>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</si>
  <si>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</si>
  <si>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</si>
  <si>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</si>
  <si>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</si>
  <si>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</si>
  <si>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</si>
  <si>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</si>
  <si>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</si>
  <si>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</si>
  <si>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</si>
  <si>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</si>
  <si>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</si>
  <si>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</si>
  <si>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</si>
  <si>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</si>
  <si>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</si>
  <si>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</si>
  <si>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</si>
  <si>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</si>
  <si>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</si>
  <si>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</si>
  <si>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</si>
  <si>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</si>
  <si>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</si>
  <si>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</si>
  <si>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</si>
  <si>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</si>
  <si>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</si>
  <si>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</si>
  <si>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</si>
  <si>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</si>
  <si>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</si>
  <si>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</si>
  <si>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</si>
  <si>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</si>
  <si>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</si>
  <si>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</si>
  <si>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</si>
  <si>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</si>
  <si>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</si>
  <si>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</si>
  <si>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</si>
  <si>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</si>
  <si>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</si>
  <si>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</si>
  <si>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</si>
  <si>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</si>
  <si>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</si>
  <si>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</si>
  <si>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</si>
  <si>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</si>
  <si>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</si>
  <si>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</si>
  <si>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</si>
  <si>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</si>
  <si>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</si>
  <si>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</si>
  <si>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</si>
  <si>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</si>
  <si>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</si>
  <si>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</si>
  <si>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</si>
  <si>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</si>
  <si>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</si>
  <si>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</si>
  <si>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</si>
  <si>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</si>
  <si>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</si>
  <si>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</si>
  <si>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</si>
  <si>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</si>
  <si>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</si>
  <si>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</si>
  <si>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</si>
  <si>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</si>
  <si>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</si>
  <si>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</si>
  <si>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</si>
  <si>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</si>
  <si>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</si>
  <si>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</si>
  <si>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</si>
  <si>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</si>
  <si>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</si>
  <si>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</si>
  <si>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</si>
  <si>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</si>
  <si>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</si>
  <si>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</si>
  <si>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</si>
  <si>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</si>
  <si>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</si>
  <si>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</si>
  <si>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</si>
  <si>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</si>
  <si>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</si>
  <si>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</si>
  <si>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</si>
  <si>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</si>
  <si>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</si>
  <si>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</si>
  <si>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</si>
  <si>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</si>
  <si>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</si>
  <si>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</si>
  <si>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</si>
  <si>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</si>
  <si>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</si>
  <si>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</si>
  <si>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</si>
  <si>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</si>
  <si>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</si>
  <si>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</si>
  <si>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</si>
  <si>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</si>
  <si>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</si>
  <si>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</si>
  <si>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</si>
  <si>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</si>
  <si>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</si>
  <si>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</si>
  <si>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</si>
  <si>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</si>
  <si>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</si>
  <si>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</si>
  <si>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</si>
  <si>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</si>
  <si>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</si>
  <si>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</si>
  <si>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</si>
  <si>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</si>
  <si>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</si>
  <si>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</si>
  <si>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</si>
  <si>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</si>
  <si>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</si>
  <si>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</si>
  <si>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</si>
  <si>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</si>
  <si>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</si>
  <si>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</si>
  <si>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</si>
  <si>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</si>
  <si>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</si>
  <si>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</si>
  <si>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</si>
  <si>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</si>
  <si>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</si>
  <si>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</si>
  <si>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</si>
  <si>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</si>
  <si>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</si>
  <si>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</si>
  <si>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</si>
  <si>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</si>
  <si>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</si>
  <si>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</si>
  <si>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</si>
  <si>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</si>
  <si>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</si>
  <si>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</si>
  <si>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</si>
  <si>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</si>
  <si>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</si>
  <si>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</si>
  <si>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</si>
  <si>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</si>
  <si>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</si>
  <si>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</si>
  <si>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</si>
  <si>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</si>
  <si>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</si>
  <si>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</si>
  <si>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</si>
  <si>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</si>
  <si>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</si>
  <si>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</si>
  <si>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</si>
  <si>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</si>
  <si>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</si>
  <si>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</si>
  <si>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</si>
  <si>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</si>
  <si>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</si>
  <si>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</si>
  <si>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</si>
  <si>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</si>
  <si>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</si>
  <si>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</si>
  <si>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</si>
  <si>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</si>
  <si>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</si>
  <si>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</si>
  <si>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</si>
  <si>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</si>
  <si>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</si>
  <si>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</si>
  <si>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</si>
  <si>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</si>
  <si>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</si>
  <si>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</si>
  <si>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</si>
  <si>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</si>
  <si>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</si>
  <si>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</si>
  <si>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</si>
  <si>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</si>
  <si>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</si>
  <si>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</si>
  <si>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</si>
  <si>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</si>
  <si>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</si>
  <si>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</si>
  <si>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</si>
  <si>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</si>
  <si>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</si>
  <si>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</si>
  <si>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</si>
  <si>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</si>
  <si>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</si>
  <si>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</si>
  <si>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</si>
  <si>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</si>
  <si>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</si>
  <si>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</si>
  <si>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</si>
  <si>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</si>
  <si>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</si>
  <si>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</si>
  <si>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</si>
  <si>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</si>
  <si>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</si>
  <si>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</si>
  <si>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</si>
  <si>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</si>
  <si>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</si>
  <si>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</si>
  <si>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</si>
  <si>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</si>
  <si>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</si>
  <si>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</si>
  <si>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</si>
  <si>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</si>
  <si>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</si>
  <si>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</si>
  <si>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</si>
  <si>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</si>
  <si>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</si>
  <si>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</si>
  <si>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</si>
  <si>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</si>
  <si>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</si>
  <si>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</si>
  <si>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</si>
  <si>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</si>
  <si>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</si>
  <si>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</si>
  <si>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</si>
  <si>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</si>
  <si>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</si>
  <si>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</si>
  <si>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</si>
  <si>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</si>
  <si>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</si>
  <si>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</si>
  <si>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</si>
  <si>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</si>
  <si>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</si>
  <si>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</si>
  <si>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</si>
  <si>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</si>
  <si>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</si>
  <si>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</si>
  <si>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</si>
  <si>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</si>
  <si>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</si>
  <si>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</si>
  <si>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</si>
  <si>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</si>
  <si>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</si>
  <si>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</si>
  <si>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</si>
  <si>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</si>
  <si>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</si>
  <si>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</si>
  <si>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</si>
  <si>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</si>
  <si>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</si>
  <si>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</si>
  <si>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</si>
  <si>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</si>
  <si>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</si>
  <si>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</si>
  <si>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</si>
  <si>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</si>
  <si>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</si>
  <si>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</si>
  <si>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</si>
  <si>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</si>
  <si>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</si>
  <si>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</si>
  <si>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</si>
  <si>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</si>
  <si>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</si>
  <si>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</si>
  <si>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</si>
  <si>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</si>
  <si>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</si>
  <si>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</si>
  <si>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</si>
  <si>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</si>
  <si>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</si>
  <si>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</si>
  <si>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</si>
  <si>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</si>
  <si>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</si>
  <si>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</si>
  <si>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</si>
  <si>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</si>
  <si>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</si>
  <si>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</si>
  <si>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</si>
  <si>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</si>
  <si>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</si>
  <si>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</si>
  <si>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</si>
  <si>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</si>
  <si>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</si>
  <si>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</si>
  <si>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</si>
  <si>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</si>
  <si>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</si>
  <si>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</si>
  <si>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</si>
  <si>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</si>
  <si>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</si>
  <si>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</si>
  <si>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</si>
  <si>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</si>
  <si>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</si>
  <si>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</si>
  <si>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</si>
  <si>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</si>
  <si>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</si>
  <si>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</si>
  <si>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</si>
  <si>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</si>
  <si>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</si>
  <si>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</si>
  <si>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</si>
  <si>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</si>
  <si>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</si>
  <si>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</si>
  <si>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</si>
  <si>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</si>
  <si>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</si>
  <si>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</si>
  <si>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</si>
  <si>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</si>
  <si>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</si>
  <si>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</si>
  <si>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</si>
  <si>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</si>
  <si>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</si>
  <si>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</si>
  <si>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</si>
  <si>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</si>
  <si>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</si>
  <si>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</si>
  <si>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</si>
  <si>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</si>
  <si>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</si>
  <si>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</si>
  <si>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</si>
  <si>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</si>
  <si>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</si>
  <si>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</si>
  <si>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</si>
  <si>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</si>
  <si>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</si>
  <si>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</si>
  <si>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</si>
  <si>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</si>
  <si>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</si>
  <si>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</si>
  <si>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</si>
  <si>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</si>
  <si>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</si>
  <si>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</si>
  <si>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</si>
  <si>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</si>
  <si>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</si>
  <si>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</si>
  <si>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</si>
  <si>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</si>
  <si>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</si>
  <si>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</si>
  <si>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</si>
  <si>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</si>
  <si>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</si>
  <si>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</si>
  <si>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</si>
  <si>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</si>
  <si>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</si>
  <si>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</si>
  <si>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</si>
  <si>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</si>
  <si>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</si>
  <si>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</si>
  <si>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</si>
  <si>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</si>
  <si>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</si>
  <si>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</si>
  <si>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</si>
  <si>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</si>
  <si>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</si>
  <si>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</si>
  <si>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</si>
  <si>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</si>
  <si>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</si>
  <si>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</si>
  <si>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</si>
  <si>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</si>
  <si>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</si>
  <si>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</si>
  <si>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</si>
  <si>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</si>
  <si>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</si>
  <si>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</si>
  <si>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</si>
  <si>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</si>
  <si>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</si>
  <si>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</si>
  <si>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</si>
  <si>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</si>
  <si>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</si>
  <si>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</si>
  <si>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</si>
  <si>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</si>
  <si>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</si>
  <si>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</si>
  <si>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</si>
  <si>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</si>
  <si>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</si>
  <si>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</si>
  <si>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</si>
  <si>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</si>
  <si>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</si>
  <si>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</si>
  <si>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</si>
  <si>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</si>
  <si>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</si>
  <si>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</si>
  <si>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</si>
  <si>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</si>
  <si>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</si>
  <si>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</si>
  <si>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</si>
  <si>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</si>
  <si>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</si>
  <si>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</si>
  <si>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</si>
  <si>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</si>
  <si>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</si>
  <si>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</si>
  <si>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</si>
  <si>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</si>
  <si>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</si>
  <si>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</si>
  <si>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</si>
  <si>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</si>
  <si>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</si>
  <si>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</si>
  <si>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</si>
  <si>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</si>
  <si>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</si>
  <si>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</si>
  <si>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</si>
  <si>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</si>
  <si>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</si>
  <si>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</si>
  <si>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</si>
  <si>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</si>
  <si>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</si>
  <si>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</si>
  <si>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</si>
  <si>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</si>
  <si>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</si>
  <si>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</si>
  <si>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</si>
  <si>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</si>
  <si>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</si>
  <si>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</si>
  <si>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</si>
  <si>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</si>
  <si>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</si>
  <si>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</si>
  <si>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</si>
  <si>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</si>
  <si>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</si>
  <si>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</si>
  <si>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</si>
  <si>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</si>
  <si>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</si>
  <si>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</si>
  <si>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</si>
  <si>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</si>
  <si>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</si>
  <si>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</si>
  <si>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</si>
  <si>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</si>
  <si>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</si>
  <si>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</si>
  <si>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</si>
  <si>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</si>
  <si>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</si>
  <si>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</si>
  <si>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</si>
  <si>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</si>
  <si>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</si>
  <si>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</si>
  <si>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</si>
  <si>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</si>
  <si>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</si>
  <si>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</si>
  <si>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</si>
  <si>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</si>
  <si>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</si>
  <si>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</si>
  <si>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</si>
  <si>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</si>
  <si>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</si>
  <si>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</si>
  <si>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</si>
  <si>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</si>
  <si>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</si>
  <si>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</si>
  <si>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</si>
  <si>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</si>
  <si>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</si>
  <si>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</si>
  <si>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</si>
  <si>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</si>
  <si>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</si>
  <si>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</si>
  <si>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</si>
  <si>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</si>
  <si>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</si>
  <si>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</si>
  <si>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</si>
  <si>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</si>
  <si>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</si>
  <si>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</si>
  <si>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</si>
  <si>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</si>
  <si>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</si>
  <si>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</si>
  <si>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</si>
  <si>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</si>
  <si>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</si>
  <si>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</si>
  <si>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</si>
  <si>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</si>
  <si>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</si>
  <si>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</si>
  <si>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</si>
  <si>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</si>
  <si>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</si>
  <si>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</si>
  <si>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</si>
  <si>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</si>
  <si>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</si>
  <si>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</si>
  <si>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</si>
  <si>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</si>
  <si>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</si>
  <si>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</si>
  <si>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</si>
  <si>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</si>
  <si>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</si>
  <si>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</si>
  <si>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</si>
  <si>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</si>
  <si>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</si>
  <si>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</si>
  <si>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</si>
  <si>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</si>
  <si>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</si>
  <si>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</si>
  <si>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</si>
  <si>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</si>
  <si>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</si>
  <si>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</si>
  <si>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</si>
  <si>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</si>
  <si>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</si>
  <si>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</si>
  <si>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</si>
  <si>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</si>
  <si>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</si>
  <si>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</si>
  <si>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</si>
  <si>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</si>
  <si>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</si>
  <si>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</si>
  <si>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</si>
  <si>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</si>
  <si>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</si>
  <si>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</si>
  <si>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</si>
  <si>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</si>
  <si>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</si>
  <si>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</si>
  <si>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</si>
  <si>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</si>
  <si>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</si>
  <si>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</si>
  <si>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</si>
  <si>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</si>
  <si>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</si>
  <si>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</si>
  <si>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</si>
  <si>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</si>
  <si>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</si>
  <si>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</si>
  <si>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</si>
  <si>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</si>
  <si>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</si>
  <si>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</si>
  <si>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</si>
  <si>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</si>
  <si>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</si>
  <si>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</si>
  <si>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</si>
  <si>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</si>
  <si>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</si>
  <si>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</si>
  <si>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</si>
  <si>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</si>
  <si>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</si>
  <si>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</si>
  <si>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</si>
  <si>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</si>
  <si>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</si>
  <si>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</si>
  <si>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</si>
  <si>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</si>
  <si>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</si>
  <si>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</si>
  <si>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</si>
  <si>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</si>
  <si>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</si>
  <si>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</si>
  <si>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</si>
  <si>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</si>
  <si>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</si>
  <si>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</si>
  <si>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</si>
  <si>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</si>
  <si>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</si>
  <si>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</si>
  <si>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</si>
  <si>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</si>
  <si>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</si>
  <si>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</si>
  <si>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</si>
  <si>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</si>
  <si>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</si>
  <si>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</si>
  <si>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</si>
  <si>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</si>
  <si>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</si>
  <si>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</si>
  <si>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</si>
  <si>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</si>
  <si>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</si>
  <si>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</si>
  <si>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</si>
  <si>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</si>
  <si>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</si>
  <si>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</si>
  <si>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</si>
  <si>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</si>
  <si>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</si>
  <si>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</si>
  <si>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</si>
  <si>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</si>
  <si>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</si>
  <si>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</si>
  <si>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</si>
  <si>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</si>
  <si>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</si>
  <si>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</si>
  <si>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</si>
  <si>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</si>
  <si>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</si>
  <si>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</si>
  <si>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</si>
  <si>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</si>
  <si>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</si>
  <si>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</si>
  <si>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</si>
  <si>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</si>
  <si>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</si>
  <si>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</si>
  <si>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</si>
  <si>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</si>
  <si>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</si>
  <si>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</si>
  <si>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</si>
  <si>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</si>
  <si>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</si>
  <si>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</si>
  <si>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</si>
  <si>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</si>
  <si>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</si>
  <si>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</si>
  <si>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</si>
  <si>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</si>
  <si>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</si>
  <si>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</si>
  <si>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</si>
  <si>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</si>
  <si>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</si>
  <si>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</si>
  <si>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</si>
  <si>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</si>
  <si>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</si>
  <si>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</si>
  <si>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</si>
  <si>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</si>
  <si>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</si>
  <si>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</si>
  <si>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</si>
  <si>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</si>
  <si>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</si>
  <si>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</si>
  <si>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</si>
  <si>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</si>
  <si>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</si>
  <si>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</si>
  <si>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</si>
  <si>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</si>
  <si>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</si>
  <si>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</si>
  <si>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</si>
  <si>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</si>
  <si>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</si>
  <si>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</si>
  <si>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</si>
  <si>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</si>
  <si>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</si>
  <si>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</si>
  <si>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</si>
  <si>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</si>
  <si>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</si>
  <si>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</si>
  <si>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</si>
  <si>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</si>
  <si>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</si>
  <si>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</si>
  <si>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</si>
  <si>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</si>
  <si>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</si>
  <si>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</si>
  <si>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</si>
  <si>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</si>
  <si>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</si>
  <si>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</si>
  <si>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</si>
  <si>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</si>
  <si>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</si>
  <si>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</si>
  <si>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</si>
  <si>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</si>
  <si>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</si>
  <si>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</si>
  <si>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</si>
  <si>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</si>
  <si>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</si>
  <si>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</si>
  <si>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</si>
  <si>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</si>
  <si>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</si>
  <si>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</si>
  <si>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</si>
  <si>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</si>
  <si>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</si>
  <si>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</si>
  <si>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</si>
  <si>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</si>
  <si>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</si>
  <si>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</si>
  <si>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</si>
  <si>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</si>
  <si>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</si>
  <si>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</si>
  <si>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</si>
  <si>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</si>
  <si>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</si>
  <si>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</si>
  <si>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</si>
  <si>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</si>
  <si>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</si>
  <si>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</si>
  <si>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</si>
  <si>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</si>
  <si>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</si>
  <si>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</si>
  <si>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</si>
  <si>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</si>
  <si>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</si>
  <si>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</si>
  <si>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</si>
  <si>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</si>
  <si>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</si>
  <si>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</si>
  <si>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</si>
  <si>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</si>
  <si>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</si>
  <si>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</si>
  <si>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</si>
  <si>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</si>
  <si>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</si>
  <si>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</si>
  <si>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</si>
  <si>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</si>
  <si>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</si>
  <si>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</si>
  <si>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</si>
  <si>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</si>
  <si>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</si>
  <si>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</si>
  <si>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</si>
  <si>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</si>
  <si>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</si>
  <si>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</si>
  <si>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</si>
  <si>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</si>
  <si>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</si>
  <si>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</si>
  <si>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</si>
  <si>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</si>
  <si>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</si>
  <si>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</si>
  <si>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</si>
  <si>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</si>
  <si>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</si>
  <si>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</si>
  <si>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</si>
  <si>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</si>
  <si>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</si>
  <si>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</si>
  <si>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</si>
  <si>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</si>
  <si>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</si>
  <si>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</si>
  <si>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</si>
  <si>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</si>
  <si>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</si>
  <si>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</si>
  <si>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</si>
  <si>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</si>
  <si>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</si>
  <si>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</si>
  <si>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</si>
  <si>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</si>
  <si>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</si>
  <si>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</si>
  <si>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</si>
  <si>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</si>
  <si>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</si>
  <si>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</si>
  <si>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</si>
  <si>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</si>
  <si>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</si>
  <si>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</si>
  <si>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</si>
  <si>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</si>
  <si>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</si>
  <si>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</si>
  <si>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</si>
  <si>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</si>
  <si>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</si>
  <si>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</si>
  <si>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</si>
  <si>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</si>
  <si>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</si>
  <si>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</si>
  <si>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</si>
  <si>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</si>
  <si>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</si>
  <si>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</si>
  <si>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</si>
  <si>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</si>
  <si>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</si>
  <si>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</si>
  <si>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</si>
  <si>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</si>
  <si>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</si>
  <si>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</si>
  <si>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</si>
  <si>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</si>
  <si>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</si>
  <si>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</si>
  <si>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</si>
  <si>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</si>
  <si>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</si>
  <si>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</si>
  <si>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</si>
  <si>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</si>
  <si>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</si>
  <si>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</si>
  <si>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</si>
  <si>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</si>
  <si>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</si>
  <si>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</si>
  <si>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</si>
  <si>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</si>
  <si>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</si>
  <si>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</si>
  <si>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</si>
  <si>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</si>
  <si>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</si>
  <si>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</si>
  <si>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</si>
  <si>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</si>
  <si>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</si>
  <si>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</si>
  <si>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</si>
  <si>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</si>
  <si>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</si>
  <si>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</si>
  <si>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</si>
  <si>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</si>
  <si>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</si>
  <si>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</si>
  <si>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</si>
  <si>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</si>
  <si>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</si>
  <si>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</si>
  <si>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</si>
  <si>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</si>
  <si>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</si>
  <si>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</si>
  <si>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</si>
  <si>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</si>
  <si>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</si>
  <si>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</si>
  <si>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</si>
  <si>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</si>
  <si>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</si>
  <si>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</si>
  <si>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</si>
  <si>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</si>
  <si>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</si>
  <si>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</si>
  <si>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</si>
  <si>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</si>
  <si>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</si>
  <si>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</si>
  <si>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</si>
  <si>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</si>
  <si>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</si>
  <si>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</si>
  <si>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</si>
  <si>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</si>
  <si>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</si>
  <si>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</si>
  <si>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</si>
  <si>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</si>
  <si>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</si>
  <si>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</si>
  <si>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</si>
  <si>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</si>
  <si>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</si>
  <si>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</si>
  <si>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</si>
  <si>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</si>
  <si>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</si>
  <si>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</si>
  <si>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</si>
  <si>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</si>
  <si>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</si>
  <si>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</si>
  <si>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</si>
  <si>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</si>
  <si>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</si>
  <si>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</si>
  <si>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</si>
  <si>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</si>
  <si>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</si>
  <si>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</si>
  <si>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</si>
  <si>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</si>
  <si>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</si>
  <si>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</si>
  <si>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</si>
  <si>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</si>
  <si>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</si>
  <si>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</si>
  <si>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</si>
  <si>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</si>
  <si>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</si>
  <si>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</si>
  <si>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</si>
  <si>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</si>
  <si>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</si>
  <si>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</si>
  <si>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</si>
  <si>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</si>
  <si>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</si>
  <si>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</si>
  <si>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</si>
  <si>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</si>
  <si>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</si>
  <si>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</si>
  <si>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</si>
  <si>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</si>
  <si>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</si>
  <si>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</si>
  <si>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</si>
  <si>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</si>
  <si>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</si>
  <si>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</si>
  <si>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</si>
  <si>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</si>
  <si>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</si>
  <si>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</si>
  <si>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</si>
  <si>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</si>
  <si>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</si>
  <si>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</si>
  <si>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</si>
  <si>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</si>
  <si>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</si>
  <si>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</si>
  <si>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</si>
  <si>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</si>
  <si>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</si>
  <si>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</si>
  <si>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</si>
  <si>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</si>
  <si>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</si>
  <si>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</si>
  <si>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</si>
  <si>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</si>
  <si>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</si>
  <si>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</si>
  <si>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</si>
  <si>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</si>
  <si>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</si>
  <si>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</si>
  <si>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</si>
  <si>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</si>
  <si>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</si>
  <si>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</si>
  <si>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</si>
  <si>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</si>
  <si>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</si>
  <si>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</si>
  <si>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</si>
  <si>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</si>
  <si>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</si>
  <si>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</si>
  <si>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</si>
  <si>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</si>
  <si>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</si>
  <si>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</si>
  <si>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</si>
  <si>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</si>
  <si>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</si>
  <si>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</si>
  <si>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</si>
  <si>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</si>
  <si>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</si>
  <si>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</si>
  <si>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</si>
  <si>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</si>
  <si>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</si>
  <si>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</si>
  <si>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</si>
  <si>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</si>
  <si>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</si>
  <si>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</si>
  <si>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</si>
  <si>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</si>
  <si>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</si>
  <si>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</si>
  <si>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</si>
  <si>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</si>
  <si>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</si>
  <si>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</si>
  <si>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</si>
  <si>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</si>
  <si>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</si>
  <si>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</si>
  <si>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</si>
  <si>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</si>
  <si>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</si>
  <si>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</si>
  <si>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</si>
  <si>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</si>
  <si>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</si>
  <si>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</si>
  <si>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</si>
  <si>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</si>
  <si>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</si>
  <si>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</si>
  <si>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</si>
  <si>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</si>
  <si>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</si>
  <si>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</si>
  <si>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</si>
  <si>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</si>
  <si>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</si>
  <si>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</si>
  <si>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</si>
  <si>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</si>
  <si>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</si>
  <si>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</si>
  <si>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</si>
  <si>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</si>
  <si>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</si>
  <si>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</si>
  <si>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</si>
  <si>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</si>
  <si>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</si>
  <si>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</si>
  <si>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</si>
  <si>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</si>
  <si>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</si>
  <si>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</si>
  <si>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</si>
  <si>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</si>
  <si>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</si>
  <si>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</si>
  <si>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</si>
  <si>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</si>
  <si>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</si>
  <si>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</si>
  <si>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</si>
  <si>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</si>
  <si>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</si>
  <si>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</si>
  <si>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</si>
  <si>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</si>
  <si>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</si>
  <si>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</si>
  <si>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</si>
  <si>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</si>
  <si>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</si>
  <si>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</si>
  <si>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</si>
  <si>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</si>
  <si>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</si>
  <si>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</si>
  <si>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</si>
  <si>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</si>
  <si>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</si>
  <si>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</si>
  <si>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</si>
  <si>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</si>
  <si>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</si>
  <si>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</si>
  <si>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</si>
  <si>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</si>
  <si>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</si>
  <si>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</si>
  <si>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</si>
  <si>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</si>
  <si>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</si>
  <si>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</si>
  <si>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</si>
  <si>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</si>
  <si>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</si>
  <si>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</si>
  <si>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</si>
  <si>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</si>
  <si>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</si>
  <si>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</si>
  <si>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</si>
  <si>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</si>
  <si>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</si>
  <si>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</si>
  <si>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</si>
  <si>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</si>
  <si>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</si>
  <si>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</si>
  <si>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</si>
  <si>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</si>
  <si>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</si>
  <si>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</si>
  <si>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</si>
  <si>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</si>
  <si>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</si>
  <si>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</si>
  <si>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</si>
  <si>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</si>
  <si>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</si>
  <si>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</si>
  <si>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</si>
  <si>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</si>
  <si>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</si>
  <si>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</si>
  <si>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</si>
  <si>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</si>
  <si>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</si>
  <si>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</si>
  <si>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</si>
  <si>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</si>
  <si>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</si>
  <si>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</si>
  <si>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</si>
  <si>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</si>
  <si>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</si>
  <si>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</si>
  <si>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</si>
  <si>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</si>
  <si>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</si>
  <si>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</si>
  <si>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</si>
  <si>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</si>
  <si>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</si>
  <si>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</si>
  <si>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</si>
  <si>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</si>
  <si>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</si>
  <si>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</si>
  <si>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</si>
  <si>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</si>
  <si>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</si>
  <si>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</si>
  <si>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</si>
  <si>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</si>
  <si>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</si>
  <si>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</si>
  <si>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</si>
  <si>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</si>
  <si>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</si>
  <si>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</si>
  <si>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</si>
  <si>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</si>
  <si>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</si>
  <si>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</si>
  <si>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</si>
  <si>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</si>
  <si>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</si>
  <si>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</si>
  <si>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</si>
  <si>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</si>
  <si>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</si>
  <si>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</si>
  <si>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</si>
  <si>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</si>
  <si>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</si>
  <si>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</si>
  <si>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</si>
  <si>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</si>
  <si>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</si>
  <si>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</si>
  <si>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</si>
  <si>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</si>
  <si>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</si>
  <si>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</si>
  <si>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</si>
  <si>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</si>
  <si>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</si>
  <si>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</si>
  <si>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</si>
  <si>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</si>
  <si>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</si>
  <si>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</si>
  <si>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</si>
  <si>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</si>
  <si>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</si>
  <si>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</si>
  <si>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</si>
  <si>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</si>
  <si>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</si>
  <si>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</si>
  <si>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</si>
  <si>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</si>
  <si>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</si>
  <si>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</si>
  <si>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</si>
  <si>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</si>
  <si>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</si>
  <si>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</si>
  <si>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</si>
  <si>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</si>
  <si>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</si>
  <si>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</si>
  <si>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</si>
  <si>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</si>
  <si>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</si>
  <si>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</si>
  <si>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</si>
  <si>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</si>
  <si>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</si>
  <si>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</si>
  <si>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</si>
  <si>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</si>
  <si>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</si>
  <si>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</si>
  <si>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</si>
  <si>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</si>
  <si>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</si>
  <si>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</si>
  <si>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</si>
  <si>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</si>
  <si>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</si>
  <si>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</si>
  <si>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</si>
  <si>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</si>
  <si>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</si>
  <si>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</si>
  <si>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</si>
  <si>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</si>
  <si>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</si>
  <si>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</si>
  <si>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</si>
  <si>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</si>
  <si>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</si>
  <si>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</si>
  <si>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</si>
  <si>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</si>
  <si>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</si>
  <si>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</si>
  <si>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</si>
  <si>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</si>
  <si>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</si>
  <si>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</si>
  <si>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</si>
  <si>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</si>
  <si>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</si>
  <si>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</si>
  <si>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</si>
  <si>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</si>
  <si>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</si>
  <si>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</si>
  <si>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</si>
  <si>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</si>
  <si>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</si>
  <si>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</si>
  <si>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</si>
  <si>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</si>
  <si>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</si>
  <si>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</si>
  <si>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</si>
  <si>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</si>
  <si>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</si>
  <si>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</si>
  <si>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</si>
  <si>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</si>
  <si>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</si>
  <si>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</si>
  <si>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</si>
  <si>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</si>
  <si>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</si>
  <si>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</si>
  <si>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</si>
  <si>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</si>
  <si>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</si>
  <si>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</si>
  <si>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</si>
  <si>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</si>
  <si>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</si>
  <si>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</si>
  <si>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</si>
  <si>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</si>
  <si>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</si>
  <si>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</si>
  <si>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</si>
  <si>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</si>
  <si>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</si>
  <si>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</si>
  <si>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</si>
  <si>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</si>
  <si>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</si>
  <si>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</si>
  <si>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</si>
  <si>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</si>
  <si>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</si>
  <si>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</si>
  <si>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</si>
  <si>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</si>
  <si>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</si>
  <si>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</si>
  <si>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</si>
  <si>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</si>
  <si>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</si>
  <si>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</si>
  <si>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</si>
  <si>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</si>
  <si>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</si>
  <si>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</si>
  <si>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</si>
  <si>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</si>
  <si>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</si>
  <si>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</si>
  <si>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</si>
  <si>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</si>
  <si>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</si>
  <si>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</si>
  <si>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</si>
  <si>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</si>
  <si>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</si>
  <si>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</si>
  <si>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</si>
  <si>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</si>
  <si>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</si>
  <si>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</si>
  <si>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</si>
  <si>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</si>
  <si>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</si>
  <si>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</si>
  <si>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</si>
  <si>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</si>
  <si>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</si>
  <si>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</si>
  <si>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</si>
  <si>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</si>
  <si>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</si>
  <si>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</si>
  <si>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</si>
  <si>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</si>
  <si>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</si>
  <si>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</si>
  <si>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</si>
  <si>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</si>
  <si>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</si>
  <si>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</si>
  <si>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</si>
  <si>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</si>
  <si>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</si>
  <si>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</si>
  <si>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</si>
  <si>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</si>
  <si>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</si>
  <si>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</si>
  <si>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</si>
  <si>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</si>
  <si>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</si>
  <si>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</si>
  <si>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</si>
  <si>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</si>
  <si>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</si>
  <si>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</si>
  <si>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</si>
  <si>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</si>
  <si>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</si>
  <si>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</si>
  <si>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</si>
  <si>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</si>
  <si>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</si>
  <si>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</si>
  <si>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</si>
  <si>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</si>
  <si>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</si>
  <si>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</si>
  <si>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</si>
  <si>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</si>
  <si>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</si>
  <si>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</si>
  <si>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</si>
  <si>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</si>
  <si>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</si>
  <si>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</si>
  <si>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</si>
  <si>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</si>
  <si>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</si>
  <si>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</si>
  <si>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</si>
  <si>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</si>
  <si>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</si>
  <si>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</si>
  <si>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</si>
  <si>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</si>
  <si>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</si>
  <si>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</si>
  <si>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</si>
  <si>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</si>
  <si>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</si>
  <si>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</si>
  <si>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</si>
  <si>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</si>
  <si>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</si>
  <si>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</si>
  <si>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</si>
  <si>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</si>
  <si>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</si>
  <si>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</si>
  <si>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</si>
  <si>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</si>
  <si>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</si>
  <si>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</si>
  <si>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</si>
  <si>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</si>
  <si>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</si>
  <si>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</si>
  <si>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</si>
  <si>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</si>
  <si>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</si>
  <si>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</si>
  <si>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</si>
  <si>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</si>
  <si>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</si>
  <si>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</si>
  <si>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</si>
  <si>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</si>
  <si>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</si>
  <si>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</si>
  <si>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</si>
  <si>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</si>
  <si>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</si>
  <si>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</si>
  <si>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</si>
  <si>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</si>
  <si>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</si>
  <si>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</si>
  <si>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</si>
  <si>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</si>
  <si>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</si>
  <si>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</si>
  <si>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</si>
  <si>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</si>
  <si>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</si>
  <si>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</si>
  <si>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</si>
  <si>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</si>
  <si>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</si>
  <si>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</si>
  <si>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</si>
  <si>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</si>
  <si>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</si>
  <si>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</si>
  <si>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</si>
  <si>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</si>
  <si>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</si>
  <si>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</si>
  <si>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</si>
  <si>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</si>
  <si>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</si>
  <si>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</si>
  <si>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</si>
  <si>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</si>
  <si>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</si>
  <si>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</si>
  <si>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</si>
  <si>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</si>
  <si>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</si>
  <si>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</si>
  <si>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</si>
  <si>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</si>
  <si>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</si>
  <si>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</si>
  <si>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</si>
  <si>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</si>
  <si>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</si>
  <si>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</si>
  <si>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</si>
  <si>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</si>
  <si>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</si>
  <si>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</si>
  <si>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</si>
  <si>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</si>
  <si>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</si>
  <si>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</si>
  <si>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</si>
  <si>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</si>
  <si>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</si>
  <si>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</si>
  <si>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</si>
  <si>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</si>
  <si>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</si>
  <si>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</si>
  <si>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</si>
  <si>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</si>
  <si>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</si>
  <si>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</si>
  <si>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</si>
  <si>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</si>
  <si>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</si>
  <si>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</si>
  <si>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</si>
  <si>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</si>
  <si>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</si>
  <si>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</si>
  <si>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</si>
  <si>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</si>
  <si>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</si>
  <si>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</si>
  <si>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</si>
  <si>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</si>
  <si>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</si>
  <si>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</si>
  <si>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</si>
  <si>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</si>
  <si>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</si>
  <si>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</si>
  <si>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</si>
  <si>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</si>
  <si>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</si>
  <si>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</si>
  <si>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</si>
  <si>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</si>
  <si>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</si>
  <si>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</si>
  <si>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</si>
  <si>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</si>
  <si>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</si>
  <si>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</si>
  <si>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</si>
  <si>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</si>
  <si>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</si>
  <si>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</si>
  <si>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</si>
  <si>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</si>
  <si>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</si>
  <si>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</si>
  <si>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</si>
  <si>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</si>
  <si>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</si>
  <si>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</si>
  <si>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</si>
  <si>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</si>
  <si>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</si>
  <si>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</si>
  <si>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</si>
  <si>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</si>
  <si>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</si>
  <si>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</si>
  <si>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</si>
  <si>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</si>
  <si>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</si>
  <si>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</si>
  <si>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</si>
  <si>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</si>
  <si>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</si>
  <si>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</si>
  <si>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</si>
  <si>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</si>
  <si>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</si>
  <si>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</si>
  <si>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</si>
  <si>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</si>
  <si>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</si>
  <si>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</si>
  <si>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</si>
  <si>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</si>
  <si>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</si>
  <si>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</si>
  <si>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</si>
  <si>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</si>
  <si>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</si>
  <si>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</si>
  <si>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</si>
  <si>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</si>
  <si>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</si>
  <si>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</si>
  <si>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</si>
  <si>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</si>
  <si>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</si>
  <si>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</si>
  <si>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</si>
  <si>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</si>
  <si>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</si>
  <si>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</si>
  <si>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</si>
  <si>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</si>
  <si>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</si>
  <si>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</si>
  <si>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</si>
  <si>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</si>
  <si>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</si>
  <si>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</si>
  <si>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</si>
  <si>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</si>
  <si>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</si>
  <si>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</si>
  <si>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</si>
  <si>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</si>
  <si>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</si>
  <si>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</si>
  <si>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</si>
  <si>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</si>
  <si>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</si>
  <si>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</si>
  <si>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</si>
  <si>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</si>
  <si>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</si>
  <si>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</si>
  <si>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</si>
  <si>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</si>
  <si>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</si>
  <si>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</si>
  <si>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</si>
  <si>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</si>
  <si>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</si>
  <si>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</si>
  <si>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</si>
  <si>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</si>
  <si>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</si>
  <si>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</si>
  <si>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</si>
  <si>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</si>
  <si>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</si>
  <si>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</si>
  <si>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</si>
  <si>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</si>
  <si>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</si>
  <si>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</si>
  <si>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</si>
  <si>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</si>
  <si>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</si>
  <si>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</si>
  <si>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</si>
  <si>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</si>
  <si>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</si>
  <si>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</si>
  <si>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</si>
  <si>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</si>
  <si>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</si>
  <si>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</si>
  <si>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</si>
  <si>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</si>
  <si>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</si>
  <si>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</si>
  <si>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</si>
  <si>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</si>
  <si>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</si>
  <si>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</si>
  <si>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</si>
  <si>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</si>
  <si>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</si>
  <si>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</si>
  <si>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</si>
  <si>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</si>
  <si>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</si>
  <si>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</si>
  <si>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</si>
  <si>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</si>
  <si>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</si>
  <si>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</si>
  <si>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</si>
  <si>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</si>
  <si>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</si>
  <si>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</si>
  <si>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</si>
  <si>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</si>
  <si>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</si>
  <si>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</si>
  <si>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</si>
  <si>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</si>
  <si>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</si>
  <si>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</si>
  <si>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</si>
  <si>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</si>
  <si>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</si>
  <si>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</si>
  <si>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</si>
  <si>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</si>
  <si>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</si>
  <si>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</si>
  <si>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</si>
  <si>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</si>
  <si>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</si>
  <si>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</si>
  <si>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</si>
  <si>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</si>
  <si>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</si>
  <si>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</si>
  <si>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</si>
  <si>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</si>
  <si>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</si>
  <si>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</si>
  <si>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</si>
  <si>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</si>
  <si>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</si>
  <si>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</si>
  <si>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</si>
  <si>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</si>
  <si>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</si>
  <si>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</si>
  <si>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</si>
  <si>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</si>
  <si>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</si>
  <si>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</si>
  <si>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</si>
  <si>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</si>
  <si>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</si>
  <si>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</si>
  <si>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</si>
  <si>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</si>
  <si>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</si>
  <si>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</si>
  <si>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</si>
  <si>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</si>
  <si>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</si>
  <si>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</si>
  <si>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</si>
  <si>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</si>
  <si>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</si>
  <si>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</si>
  <si>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</si>
  <si>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</si>
  <si>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</si>
  <si>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</si>
  <si>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</si>
  <si>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</si>
  <si>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</si>
  <si>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</si>
  <si>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</si>
  <si>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</si>
  <si>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</si>
  <si>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</si>
  <si>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</si>
  <si>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</si>
  <si>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</si>
  <si>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</si>
  <si>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</si>
  <si>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</si>
  <si>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</si>
  <si>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</si>
  <si>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</si>
  <si>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</si>
  <si>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</si>
  <si>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</si>
  <si>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</si>
  <si>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</si>
  <si>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</si>
  <si>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</si>
  <si>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</si>
  <si>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</si>
  <si>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</si>
  <si>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</si>
  <si>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</si>
  <si>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</si>
  <si>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</si>
  <si>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</si>
  <si>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</si>
  <si>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</si>
  <si>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</si>
  <si>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</si>
  <si>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</si>
  <si>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</si>
  <si>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</si>
  <si>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</si>
  <si>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</si>
  <si>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</si>
  <si>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</si>
  <si>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</si>
  <si>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</si>
  <si>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</si>
  <si>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</si>
  <si>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</si>
  <si>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</si>
  <si>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</si>
  <si>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</si>
  <si>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</si>
  <si>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</si>
  <si>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</si>
  <si>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</si>
  <si>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</si>
  <si>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</si>
  <si>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</si>
  <si>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</si>
  <si>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</si>
  <si>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</si>
  <si>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</si>
  <si>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</si>
  <si>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</si>
  <si>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</si>
  <si>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</si>
  <si>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</si>
  <si>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</si>
  <si>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</si>
  <si>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</si>
  <si>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</si>
  <si>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</si>
  <si>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</si>
  <si>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</si>
  <si>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</si>
  <si>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</si>
  <si>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</si>
  <si>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</si>
  <si>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</si>
  <si>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</si>
  <si>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</si>
  <si>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</si>
  <si>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</si>
  <si>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</si>
  <si>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</si>
  <si>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</si>
  <si>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</si>
  <si>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</si>
  <si>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</si>
  <si>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</si>
  <si>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</si>
  <si>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</si>
  <si>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</si>
  <si>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</si>
  <si>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</si>
  <si>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</si>
  <si>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</si>
  <si>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</si>
  <si>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</si>
  <si>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</si>
  <si>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</si>
  <si>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</si>
  <si>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</si>
  <si>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</si>
  <si>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</si>
  <si>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</si>
  <si>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</si>
  <si>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</si>
  <si>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</si>
  <si>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</si>
  <si>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</si>
  <si>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</si>
  <si>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</si>
  <si>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</si>
  <si>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</si>
  <si>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</si>
  <si>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</si>
  <si>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</si>
  <si>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</si>
  <si>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</si>
  <si>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</si>
  <si>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</si>
  <si>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</si>
  <si>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</si>
  <si>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</si>
  <si>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</si>
  <si>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</si>
  <si>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</si>
  <si>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</si>
  <si>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</si>
  <si>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</si>
  <si>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</si>
  <si>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</si>
  <si>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</si>
  <si>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</si>
  <si>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</si>
  <si>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</si>
  <si>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</si>
  <si>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</si>
  <si>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</si>
  <si>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</si>
  <si>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</si>
  <si>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</si>
  <si>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</si>
  <si>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</si>
  <si>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</si>
  <si>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</si>
  <si>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</si>
  <si>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</si>
  <si>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</si>
  <si>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</si>
  <si>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</si>
  <si>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</si>
  <si>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</si>
  <si>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</si>
  <si>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</si>
  <si>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</si>
  <si>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</si>
  <si>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</si>
  <si>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</si>
  <si>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</si>
  <si>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</si>
  <si>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</si>
  <si>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</si>
  <si>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</si>
  <si>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</si>
  <si>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</si>
  <si>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</si>
  <si>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</si>
  <si>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</si>
  <si>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</si>
  <si>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</si>
  <si>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</si>
  <si>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</si>
  <si>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</si>
  <si>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</si>
  <si>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</si>
  <si>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</si>
  <si>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</si>
  <si>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</si>
  <si>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</si>
  <si>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</si>
  <si>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</si>
  <si>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</si>
  <si>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</si>
  <si>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</si>
  <si>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</si>
  <si>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</si>
  <si>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</si>
  <si>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</si>
  <si>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</si>
  <si>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</si>
  <si>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</si>
  <si>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</si>
  <si>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</si>
  <si>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</si>
  <si>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</si>
  <si>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</si>
  <si>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</si>
  <si>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</si>
  <si>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</si>
  <si>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</si>
  <si>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</si>
  <si>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</si>
  <si>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</si>
  <si>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</si>
  <si>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</si>
  <si>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</si>
  <si>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</si>
  <si>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</si>
  <si>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</si>
  <si>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</si>
  <si>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</si>
  <si>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</si>
  <si>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</si>
  <si>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</si>
  <si>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</si>
  <si>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</si>
  <si>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</si>
  <si>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</si>
  <si>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</si>
  <si>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</si>
  <si>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</si>
  <si>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</si>
  <si>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</si>
  <si>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</si>
  <si>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</si>
  <si>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</si>
  <si>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</si>
  <si>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</si>
  <si>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</si>
  <si>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</si>
  <si>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</si>
  <si>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</si>
  <si>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</si>
  <si>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</si>
  <si>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</si>
  <si>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</si>
  <si>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</si>
  <si>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</si>
  <si>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</si>
  <si>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</si>
  <si>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</si>
  <si>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</si>
  <si>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</si>
  <si>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</si>
  <si>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</si>
  <si>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</si>
  <si>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</si>
  <si>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</si>
  <si>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</si>
  <si>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</si>
  <si>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</si>
  <si>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</si>
  <si>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</si>
  <si>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</si>
  <si>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</si>
  <si>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</si>
  <si>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</si>
  <si>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</si>
  <si>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</si>
  <si>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</si>
  <si>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</si>
  <si>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</si>
  <si>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</si>
  <si>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</si>
  <si>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</si>
  <si>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</si>
  <si>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</si>
  <si>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</si>
  <si>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</si>
  <si>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</si>
  <si>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</si>
  <si>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</si>
  <si>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</si>
  <si>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</si>
  <si>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</si>
  <si>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</si>
  <si>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</si>
  <si>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</si>
  <si>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</si>
  <si>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</si>
  <si>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</si>
  <si>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</si>
  <si>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</si>
  <si>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</si>
  <si>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</si>
  <si>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</si>
  <si>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</si>
  <si>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</si>
  <si>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</si>
  <si>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</si>
  <si>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</si>
  <si>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</si>
  <si>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</si>
  <si>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</si>
  <si>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</si>
  <si>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</si>
  <si>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</si>
  <si>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</si>
  <si>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</si>
  <si>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</si>
  <si>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</si>
  <si>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</si>
  <si>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</si>
  <si>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</si>
  <si>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</si>
  <si>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</si>
  <si>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</si>
  <si>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</si>
  <si>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</si>
  <si>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</si>
  <si>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</si>
  <si>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</si>
  <si>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</si>
  <si>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</si>
  <si>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</si>
  <si>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</si>
  <si>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</si>
  <si>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</si>
  <si>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</si>
  <si>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</si>
  <si>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</si>
  <si>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</si>
  <si>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</si>
  <si>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</si>
  <si>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</si>
  <si>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</si>
  <si>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</si>
  <si>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</si>
  <si>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</si>
  <si>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</si>
  <si>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</si>
  <si>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</si>
  <si>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</si>
  <si>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</si>
  <si>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</si>
  <si>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</si>
  <si>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</si>
  <si>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</si>
  <si>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</si>
  <si>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</si>
  <si>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</si>
  <si>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</si>
  <si>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</si>
  <si>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</si>
  <si>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</si>
  <si>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</si>
  <si>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</si>
  <si>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</si>
  <si>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</si>
  <si>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</si>
  <si>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</si>
  <si>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</si>
  <si>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</si>
  <si>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</si>
  <si>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</si>
  <si>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</si>
  <si>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</si>
  <si>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</si>
  <si>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</si>
  <si>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</si>
  <si>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</si>
  <si>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</si>
  <si>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</si>
  <si>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</si>
  <si>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</si>
  <si>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</si>
  <si>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</si>
  <si>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</si>
  <si>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</si>
  <si>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</si>
  <si>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</si>
  <si>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</si>
  <si>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</si>
  <si>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</si>
  <si>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</si>
  <si>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</si>
  <si>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</si>
  <si>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</si>
  <si>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</si>
  <si>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</si>
  <si>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</si>
  <si>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</si>
  <si>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</si>
  <si>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</si>
  <si>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</si>
  <si>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</si>
  <si>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</si>
  <si>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</si>
  <si>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</si>
  <si>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</si>
  <si>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</si>
  <si>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</si>
  <si>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</si>
  <si>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</si>
  <si>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</si>
  <si>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</si>
  <si>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</si>
  <si>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</si>
  <si>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</si>
  <si>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</si>
  <si>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</si>
  <si>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</si>
  <si>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</si>
  <si>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</si>
  <si>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</si>
  <si>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</si>
  <si>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</si>
  <si>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</si>
  <si>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</si>
  <si>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</si>
  <si>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</si>
  <si>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</si>
  <si>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</si>
  <si>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</si>
  <si>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</si>
  <si>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</si>
  <si>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</si>
  <si>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</si>
  <si>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</si>
  <si>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</si>
  <si>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</si>
  <si>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</si>
  <si>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</si>
  <si>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</si>
  <si>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</si>
  <si>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</si>
  <si>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</si>
  <si>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</si>
  <si>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</si>
  <si>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</si>
  <si>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</si>
  <si>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</si>
  <si>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</si>
  <si>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</si>
  <si>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</si>
  <si>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</si>
  <si>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</si>
  <si>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</si>
  <si>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</si>
  <si>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</si>
  <si>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</si>
  <si>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</si>
  <si>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</si>
  <si>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</si>
  <si>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</si>
  <si>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</si>
  <si>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</si>
  <si>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</si>
  <si>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</si>
  <si>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</si>
  <si>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</si>
  <si>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</si>
  <si>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</si>
  <si>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</si>
  <si>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</si>
  <si>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</si>
  <si>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</si>
  <si>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</si>
  <si>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</si>
  <si>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</si>
  <si>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</si>
  <si>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</si>
  <si>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</si>
  <si>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</si>
  <si>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</si>
  <si>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</si>
  <si>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</si>
  <si>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</si>
  <si>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</si>
  <si>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</si>
  <si>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</si>
  <si>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</si>
  <si>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</si>
  <si>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</si>
  <si>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</si>
  <si>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</si>
  <si>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</si>
  <si>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</si>
  <si>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</si>
  <si>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</si>
  <si>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</si>
  <si>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</si>
  <si>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</si>
  <si>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</si>
  <si>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</si>
  <si>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</si>
  <si>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</si>
  <si>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</si>
  <si>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</si>
  <si>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</si>
  <si>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</si>
  <si>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</si>
  <si>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</si>
  <si>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</si>
  <si>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</si>
  <si>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</si>
  <si>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</si>
  <si>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</si>
  <si>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</si>
  <si>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</si>
  <si>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</si>
  <si>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</si>
  <si>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</si>
  <si>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</si>
  <si>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</si>
  <si>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</si>
  <si>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</si>
  <si>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</si>
  <si>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</si>
  <si>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</si>
  <si>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</si>
  <si>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</si>
  <si>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</si>
  <si>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</si>
  <si>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</si>
  <si>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</si>
  <si>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</si>
  <si>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</si>
  <si>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</si>
  <si>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</si>
  <si>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</si>
  <si>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</si>
  <si>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</si>
  <si>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</si>
  <si>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</si>
  <si>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</si>
  <si>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</si>
  <si>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</si>
  <si>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</si>
  <si>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</si>
  <si>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</si>
  <si>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</si>
  <si>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</si>
  <si>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</si>
  <si>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</si>
  <si>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</si>
  <si>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</si>
  <si>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</si>
  <si>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</si>
  <si>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</si>
  <si>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</si>
  <si>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</si>
  <si>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</si>
  <si>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</si>
  <si>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</si>
  <si>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</si>
  <si>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</si>
  <si>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</si>
  <si>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</si>
  <si>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</si>
  <si>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</si>
  <si>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</si>
  <si>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</si>
  <si>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</si>
  <si>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</si>
  <si>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</si>
  <si>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</si>
  <si>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</si>
  <si>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</si>
  <si>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</si>
  <si>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</si>
  <si>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</si>
  <si>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</si>
  <si>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</si>
  <si>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</si>
  <si>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</si>
  <si>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</si>
  <si>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</si>
  <si>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</si>
  <si>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</si>
  <si>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</si>
  <si>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</si>
  <si>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</si>
  <si>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</si>
  <si>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</si>
  <si>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</si>
  <si>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</si>
  <si>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</si>
  <si>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</si>
  <si>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</si>
  <si>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</si>
  <si>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</si>
  <si>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</si>
  <si>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</si>
  <si>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</si>
  <si>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</si>
  <si>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</si>
  <si>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</si>
  <si>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</si>
  <si>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</si>
  <si>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</si>
  <si>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</si>
  <si>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</si>
  <si>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</si>
  <si>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</si>
  <si>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</si>
  <si>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</si>
  <si>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</si>
  <si>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</si>
  <si>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</si>
  <si>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</si>
  <si>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</si>
  <si>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</si>
  <si>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</si>
  <si>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</si>
  <si>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</si>
  <si>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</si>
  <si>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</si>
  <si>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</si>
  <si>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</si>
  <si>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</si>
  <si>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</si>
  <si>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</si>
  <si>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</si>
  <si>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</si>
  <si>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</si>
  <si>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</si>
  <si>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</si>
  <si>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</si>
  <si>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</si>
  <si>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</si>
  <si>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</si>
  <si>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</si>
  <si>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</si>
  <si>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</si>
  <si>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</si>
  <si>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</si>
  <si>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</si>
  <si>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</si>
  <si>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</si>
  <si>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</si>
  <si>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</si>
  <si>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</si>
  <si>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</si>
  <si>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</si>
  <si>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</si>
  <si>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</si>
  <si>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</si>
  <si>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</si>
  <si>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</si>
  <si>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</si>
  <si>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</si>
  <si>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</si>
  <si>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</si>
  <si>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</si>
  <si>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</si>
  <si>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</si>
  <si>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</si>
  <si>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</si>
  <si>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</si>
  <si>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</si>
  <si>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</si>
  <si>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</si>
  <si>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</si>
  <si>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</si>
  <si>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</si>
  <si>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</si>
  <si>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</si>
  <si>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</si>
  <si>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</si>
  <si>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</si>
  <si>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</si>
  <si>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</si>
  <si>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</si>
  <si>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</si>
  <si>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</si>
  <si>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</si>
  <si>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</si>
  <si>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</si>
  <si>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</si>
  <si>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</si>
  <si>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</si>
  <si>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</si>
  <si>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</si>
  <si>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</si>
  <si>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</si>
  <si>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</si>
  <si>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</si>
  <si>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</si>
  <si>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</si>
  <si>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</si>
  <si>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</si>
  <si>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</si>
  <si>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</si>
  <si>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</si>
  <si>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</si>
  <si>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</si>
  <si>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</si>
  <si>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</si>
  <si>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</si>
  <si>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</si>
  <si>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</si>
  <si>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</si>
  <si>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</si>
  <si>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</si>
  <si>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</si>
  <si>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</si>
  <si>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</si>
  <si>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</si>
  <si>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</si>
  <si>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</si>
  <si>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</si>
  <si>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</si>
  <si>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</si>
  <si>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</si>
  <si>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</si>
  <si>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</si>
  <si>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</si>
  <si>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</si>
  <si>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</si>
  <si>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</si>
  <si>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</si>
  <si>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</si>
  <si>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</si>
  <si>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</si>
  <si>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</si>
  <si>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</si>
  <si>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</si>
  <si>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</si>
  <si>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</si>
  <si>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</si>
  <si>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</si>
  <si>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</si>
  <si>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</si>
  <si>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</si>
  <si>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</si>
  <si>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</si>
  <si>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</si>
  <si>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</si>
  <si>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</si>
  <si>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</si>
  <si>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</si>
  <si>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</si>
  <si>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</si>
  <si>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</si>
  <si>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</si>
  <si>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</si>
  <si>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</si>
  <si>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</si>
  <si>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</si>
  <si>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</si>
  <si>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</si>
  <si>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</si>
  <si>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</si>
  <si>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</si>
  <si>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</si>
  <si>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</si>
  <si>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</si>
  <si>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</si>
  <si>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</si>
  <si>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</si>
  <si>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</si>
  <si>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</si>
  <si>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</si>
  <si>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</si>
  <si>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</si>
  <si>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</si>
  <si>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</si>
  <si>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</si>
  <si>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</si>
  <si>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</si>
  <si>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</si>
  <si>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</si>
  <si>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</si>
  <si>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</si>
  <si>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</si>
  <si>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</si>
  <si>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</si>
  <si>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</si>
  <si>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</si>
  <si>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</si>
  <si>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</si>
  <si>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</si>
  <si>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</si>
  <si>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</si>
  <si>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</si>
  <si>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</si>
  <si>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</si>
  <si>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</si>
  <si>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</si>
  <si>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</si>
  <si>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</si>
  <si>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</si>
  <si>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</si>
  <si>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</si>
  <si>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</si>
  <si>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</si>
  <si>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</si>
  <si>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</si>
  <si>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</si>
  <si>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</si>
  <si>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</si>
  <si>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</si>
  <si>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</si>
  <si>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</si>
  <si>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</si>
  <si>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</si>
  <si>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</si>
  <si>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</si>
  <si>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</si>
  <si>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</si>
  <si>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</si>
  <si>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</si>
  <si>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</si>
  <si>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</si>
  <si>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</si>
  <si>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</si>
  <si>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</si>
  <si>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</si>
  <si>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</si>
  <si>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</si>
  <si>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</si>
  <si>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</si>
  <si>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</si>
  <si>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</si>
  <si>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</si>
  <si>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</si>
  <si>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</si>
  <si>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</si>
  <si>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</si>
  <si>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</si>
  <si>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</si>
  <si>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</si>
  <si>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</si>
  <si>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</si>
  <si>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</si>
  <si>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</si>
  <si>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</si>
  <si>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</si>
  <si>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</si>
  <si>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</si>
  <si>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</si>
  <si>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</si>
  <si>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</si>
  <si>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</si>
  <si>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</si>
  <si>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</si>
  <si>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</si>
  <si>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</si>
  <si>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</si>
  <si>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</si>
  <si>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</si>
  <si>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</si>
  <si>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</si>
  <si>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</si>
  <si>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</si>
  <si>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</si>
  <si>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</si>
  <si>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</si>
  <si>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</si>
  <si>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</si>
  <si>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</si>
  <si>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</si>
  <si>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</si>
  <si>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</si>
  <si>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</si>
  <si>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</si>
  <si>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</si>
  <si>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</si>
  <si>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</si>
  <si>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</si>
  <si>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</si>
  <si>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</si>
  <si>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</si>
  <si>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</si>
  <si>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</si>
  <si>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</si>
  <si>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</si>
  <si>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</si>
  <si>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</si>
  <si>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</si>
  <si>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</si>
  <si>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</si>
  <si>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</si>
  <si>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</si>
  <si>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</si>
  <si>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</si>
  <si>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</si>
  <si>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</si>
  <si>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</si>
  <si>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</si>
  <si>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</si>
  <si>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</si>
  <si>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</si>
  <si>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</si>
  <si>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</si>
  <si>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</si>
  <si>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</si>
  <si>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</si>
  <si>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</si>
  <si>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</si>
  <si>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</si>
  <si>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</si>
  <si>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</si>
  <si>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</si>
  <si>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</si>
  <si>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</si>
  <si>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</si>
  <si>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</si>
  <si>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</si>
  <si>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</si>
  <si>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</si>
  <si>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</si>
  <si>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</si>
  <si>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</si>
  <si>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</si>
  <si>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</si>
  <si>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</si>
  <si>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</si>
  <si>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</si>
  <si>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</si>
  <si>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</si>
  <si>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</si>
  <si>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</si>
  <si>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</si>
  <si>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</si>
  <si>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</si>
  <si>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</si>
  <si>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</si>
  <si>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</si>
  <si>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</si>
  <si>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</si>
  <si>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</si>
  <si>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</si>
  <si>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</si>
  <si>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</si>
  <si>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</si>
  <si>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</si>
  <si>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</si>
  <si>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</si>
  <si>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</si>
  <si>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</si>
  <si>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</si>
  <si>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</si>
  <si>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</si>
  <si>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</si>
  <si>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</si>
  <si>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</si>
  <si>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</si>
  <si>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</si>
  <si>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</si>
  <si>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</si>
  <si>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</si>
  <si>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</si>
  <si>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</si>
  <si>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</si>
  <si>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</si>
  <si>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</si>
  <si>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</si>
  <si>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</si>
  <si>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</si>
  <si>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</si>
  <si>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</si>
  <si>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</si>
  <si>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</si>
  <si>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</si>
  <si>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</si>
  <si>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</si>
  <si>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</si>
  <si>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</si>
  <si>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</si>
  <si>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</si>
  <si>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</si>
  <si>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</si>
  <si>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</si>
  <si>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</si>
  <si>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</si>
  <si>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</si>
  <si>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</si>
  <si>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</si>
  <si>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</si>
  <si>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</si>
  <si>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</si>
  <si>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</si>
  <si>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</si>
  <si>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</si>
  <si>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</si>
  <si>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</si>
  <si>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</si>
  <si>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</si>
  <si>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</si>
  <si>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</si>
  <si>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</si>
  <si>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</si>
  <si>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</si>
  <si>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</si>
  <si>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</si>
  <si>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</si>
  <si>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</si>
  <si>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</si>
  <si>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</si>
  <si>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</si>
  <si>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</si>
  <si>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</si>
  <si>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</si>
  <si>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</si>
  <si>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</si>
  <si>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</si>
  <si>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</si>
  <si>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</si>
  <si>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</si>
  <si>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</si>
  <si>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</si>
  <si>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</si>
  <si>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</si>
  <si>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</si>
  <si>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</si>
  <si>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</si>
  <si>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</si>
  <si>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</si>
  <si>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</si>
  <si>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</si>
  <si>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</si>
  <si>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</si>
  <si>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</si>
  <si>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</si>
  <si>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</si>
  <si>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</si>
  <si>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</si>
  <si>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</si>
  <si>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</si>
  <si>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</si>
  <si>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</si>
  <si>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</si>
  <si>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</si>
  <si>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</si>
  <si>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</si>
  <si>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</si>
  <si>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</si>
  <si>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</si>
  <si>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</si>
  <si>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</si>
  <si>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</si>
  <si>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</si>
  <si>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</si>
  <si>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</si>
  <si>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</si>
  <si>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</si>
  <si>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</si>
  <si>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</si>
  <si>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</si>
  <si>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</si>
  <si>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</si>
  <si>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</si>
  <si>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</si>
  <si>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</si>
  <si>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</si>
  <si>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</si>
  <si>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</si>
  <si>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</si>
  <si>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</si>
  <si>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</si>
  <si>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</si>
  <si>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</si>
  <si>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</si>
  <si>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</si>
  <si>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</si>
  <si>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</si>
  <si>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</si>
  <si>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</si>
  <si>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</si>
  <si>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</si>
  <si>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</si>
  <si>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</si>
  <si>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</si>
  <si>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</si>
  <si>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</si>
  <si>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</si>
  <si>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</si>
  <si>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</si>
  <si>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</si>
  <si>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</si>
  <si>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</si>
  <si>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</si>
  <si>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</si>
  <si>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</si>
  <si>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</si>
  <si>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</si>
  <si>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</si>
  <si>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</si>
  <si>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</si>
  <si>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</si>
  <si>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</si>
  <si>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</si>
  <si>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</si>
  <si>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</si>
  <si>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</si>
  <si>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</si>
  <si>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</si>
  <si>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</si>
  <si>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</si>
  <si>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</si>
  <si>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</si>
  <si>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</si>
  <si>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</si>
  <si>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</si>
  <si>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</si>
  <si>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</si>
  <si>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</si>
  <si>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</si>
  <si>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</si>
  <si>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</si>
  <si>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</si>
  <si>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</si>
  <si>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</si>
  <si>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</si>
  <si>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</si>
  <si>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</si>
  <si>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</si>
  <si>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</si>
  <si>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</si>
  <si>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</si>
  <si>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</si>
  <si>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</si>
  <si>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</si>
  <si>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</si>
  <si>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</si>
  <si>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</si>
  <si>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</si>
  <si>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</si>
  <si>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</si>
  <si>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</si>
  <si>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</si>
  <si>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</si>
  <si>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</si>
  <si>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</si>
  <si>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</si>
  <si>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</si>
  <si>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</si>
  <si>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</si>
  <si>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</si>
  <si>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</si>
  <si>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</si>
  <si>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</si>
  <si>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</si>
  <si>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</si>
  <si>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</si>
  <si>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</si>
  <si>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</si>
  <si>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</si>
  <si>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</si>
  <si>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</si>
  <si>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</si>
  <si>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</si>
  <si>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</si>
  <si>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</si>
  <si>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</si>
  <si>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</si>
  <si>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</si>
  <si>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</si>
  <si>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</si>
  <si>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</si>
  <si>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</si>
  <si>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</si>
  <si>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</si>
  <si>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</si>
  <si>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</si>
  <si>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</si>
  <si>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</si>
  <si>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</si>
  <si>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</si>
  <si>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</si>
  <si>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</si>
  <si>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</si>
  <si>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</si>
  <si>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</si>
  <si>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</si>
  <si>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</si>
  <si>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</si>
  <si>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</si>
  <si>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</si>
  <si>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</si>
  <si>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</si>
  <si>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</si>
  <si>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</si>
  <si>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</si>
  <si>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</si>
  <si>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</si>
  <si>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</si>
  <si>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</si>
  <si>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</si>
  <si>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</si>
  <si>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</si>
  <si>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</si>
  <si>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</si>
  <si>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</si>
  <si>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</si>
  <si>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</si>
  <si>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</si>
  <si>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</si>
  <si>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</si>
  <si>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</si>
  <si>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</si>
  <si>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</si>
  <si>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</si>
  <si>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</si>
  <si>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</si>
  <si>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</si>
  <si>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</si>
  <si>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</si>
  <si>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</si>
  <si>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</si>
  <si>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</si>
  <si>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</si>
  <si>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</si>
  <si>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</si>
  <si>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</si>
  <si>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</si>
  <si>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</si>
  <si>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</si>
  <si>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</si>
  <si>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</si>
  <si>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</si>
  <si>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</si>
  <si>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</si>
  <si>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</si>
  <si>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</si>
  <si>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</si>
  <si>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</si>
  <si>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</si>
  <si>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</si>
  <si>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</si>
  <si>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</si>
  <si>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</si>
  <si>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</si>
  <si>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</si>
  <si>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</si>
  <si>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</si>
  <si>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</si>
  <si>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</si>
  <si>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</si>
  <si>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</si>
  <si>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</si>
  <si>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</si>
  <si>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</si>
  <si>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</si>
  <si>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</si>
  <si>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</si>
  <si>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</si>
  <si>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</si>
  <si>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</si>
  <si>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</si>
  <si>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</si>
  <si>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</si>
  <si>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</si>
  <si>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</si>
  <si>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</si>
  <si>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</si>
  <si>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</si>
  <si>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</si>
  <si>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</si>
  <si>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</si>
  <si>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</si>
  <si>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</si>
  <si>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</si>
  <si>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</si>
  <si>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</si>
  <si>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</si>
  <si>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</si>
  <si>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</si>
  <si>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</si>
  <si>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</si>
  <si>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</si>
  <si>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</si>
  <si>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</si>
  <si>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</si>
  <si>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</si>
  <si>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</si>
  <si>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</si>
  <si>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</si>
  <si>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</si>
  <si>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</si>
  <si>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</si>
  <si>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</si>
  <si>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</si>
  <si>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</si>
  <si>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</si>
  <si>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</si>
  <si>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</si>
  <si>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</si>
  <si>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</si>
  <si>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</si>
  <si>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</si>
  <si>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</si>
  <si>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</si>
  <si>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</si>
  <si>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</si>
  <si>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</si>
  <si>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</si>
  <si>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</si>
  <si>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</si>
  <si>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</si>
  <si>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</si>
  <si>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</si>
  <si>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</si>
  <si>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</si>
  <si>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</si>
  <si>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</si>
  <si>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</si>
  <si>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</si>
  <si>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</si>
  <si>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</si>
  <si>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</si>
  <si>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</si>
  <si>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</si>
  <si>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</si>
  <si>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</si>
  <si>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</si>
  <si>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</si>
  <si>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</si>
  <si>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</si>
  <si>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</si>
  <si>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</si>
  <si>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</si>
  <si>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</si>
  <si>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</si>
  <si>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</si>
  <si>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</si>
  <si>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</si>
  <si>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</si>
  <si>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</si>
  <si>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</si>
  <si>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</si>
  <si>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</si>
  <si>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</si>
  <si>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</si>
  <si>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</si>
  <si>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</si>
  <si>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</si>
  <si>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</si>
  <si>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</si>
  <si>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</si>
  <si>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</si>
  <si>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</si>
  <si>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</si>
  <si>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</si>
  <si>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</si>
  <si>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</si>
  <si>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</si>
  <si>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</si>
  <si>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</si>
  <si>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</si>
  <si>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</si>
  <si>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</si>
  <si>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</si>
  <si>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</si>
  <si>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</si>
  <si>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</si>
  <si>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</si>
  <si>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</si>
  <si>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</si>
  <si>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</si>
  <si>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</si>
  <si>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</si>
  <si>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</si>
  <si>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</si>
  <si>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</si>
  <si>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</si>
  <si>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</si>
  <si>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</si>
  <si>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</si>
  <si>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</si>
  <si>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</si>
  <si>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</si>
  <si>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</si>
  <si>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</si>
  <si>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</si>
  <si>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</si>
  <si>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</si>
  <si>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</si>
  <si>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</si>
  <si>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</si>
  <si>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</si>
  <si>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</si>
  <si>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</si>
  <si>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</si>
  <si>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</si>
  <si>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</si>
  <si>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</si>
  <si>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</si>
  <si>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</si>
  <si>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</si>
  <si>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</si>
  <si>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</si>
  <si>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</si>
  <si>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</si>
  <si>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</si>
  <si>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</si>
  <si>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</si>
  <si>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</si>
  <si>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</si>
  <si>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</si>
  <si>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</si>
  <si>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</si>
  <si>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</si>
  <si>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</si>
  <si>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</si>
  <si>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</si>
  <si>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</si>
  <si>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</si>
  <si>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</si>
  <si>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</si>
  <si>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</si>
  <si>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</si>
  <si>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</si>
  <si>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</si>
  <si>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</si>
  <si>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</si>
  <si>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</si>
  <si>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</si>
  <si>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</si>
  <si>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</si>
  <si>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</si>
  <si>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</si>
  <si>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</si>
  <si>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</si>
  <si>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</si>
  <si>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</si>
  <si>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</si>
  <si>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</si>
  <si>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</si>
  <si>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</si>
  <si>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</si>
  <si>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</si>
  <si>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</si>
  <si>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</si>
  <si>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</si>
  <si>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</si>
  <si>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</si>
  <si>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</si>
  <si>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</si>
  <si>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</si>
  <si>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</si>
  <si>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</si>
  <si>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</si>
  <si>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</si>
  <si>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</si>
  <si>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</si>
  <si>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</si>
  <si>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</si>
  <si>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</si>
  <si>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</si>
  <si>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</si>
  <si>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</si>
  <si>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</si>
  <si>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</si>
  <si>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</si>
  <si>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</si>
  <si>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</si>
  <si>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</si>
  <si>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</si>
  <si>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</si>
  <si>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</si>
  <si>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</si>
  <si>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</si>
  <si>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</si>
  <si>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</si>
  <si>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</si>
  <si>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</si>
  <si>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</si>
  <si>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</si>
  <si>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</si>
  <si>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</si>
  <si>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</si>
  <si>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</si>
  <si>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</si>
  <si>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</si>
  <si>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</si>
  <si>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</si>
  <si>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</si>
  <si>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</si>
  <si>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</si>
  <si>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</si>
  <si>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</si>
  <si>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</si>
  <si>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</si>
  <si>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</si>
  <si>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</si>
  <si>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</si>
  <si>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</si>
  <si>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</si>
  <si>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</si>
  <si>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</si>
  <si>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</si>
  <si>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</si>
  <si>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</si>
  <si>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</si>
  <si>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</si>
  <si>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</si>
  <si>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</si>
  <si>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</si>
  <si>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</si>
  <si>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</si>
  <si>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</si>
  <si>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</si>
  <si>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</si>
  <si>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</si>
  <si>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</si>
  <si>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</si>
  <si>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</si>
  <si>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</si>
  <si>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</si>
  <si>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</si>
  <si>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</si>
  <si>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</si>
  <si>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</si>
  <si>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</si>
  <si>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</si>
  <si>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</si>
  <si>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</si>
  <si>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</si>
  <si>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</si>
  <si>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</si>
  <si>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</si>
  <si>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</si>
  <si>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</si>
  <si>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</si>
  <si>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</si>
  <si>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</si>
  <si>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</si>
  <si>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</si>
  <si>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</si>
  <si>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</si>
  <si>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</si>
  <si>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</si>
  <si>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</si>
  <si>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</si>
  <si>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</si>
  <si>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</si>
  <si>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</si>
  <si>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</si>
  <si>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</si>
  <si>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</si>
  <si>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</si>
  <si>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</si>
  <si>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</si>
  <si>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</si>
  <si>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</si>
  <si>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</si>
  <si>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</si>
  <si>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</si>
  <si>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</si>
  <si>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</si>
  <si>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</si>
  <si>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</si>
  <si>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</si>
  <si>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</si>
  <si>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</si>
  <si>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</si>
  <si>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</si>
  <si>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</si>
  <si>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</si>
  <si>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</si>
  <si>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</si>
  <si>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</si>
  <si>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</si>
  <si>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</si>
  <si>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</si>
  <si>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</si>
  <si>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</si>
  <si>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</si>
  <si>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</si>
  <si>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</si>
  <si>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</si>
  <si>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</si>
  <si>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</si>
  <si>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</si>
  <si>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</si>
  <si>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</si>
  <si>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</si>
  <si>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</si>
  <si>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</si>
  <si>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</si>
  <si>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</si>
  <si>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</si>
  <si>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</si>
  <si>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</si>
  <si>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</si>
  <si>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</si>
  <si>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</si>
  <si>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</si>
  <si>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</si>
  <si>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</si>
  <si>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</si>
  <si>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</si>
  <si>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</si>
  <si>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</si>
  <si>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</si>
  <si>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</si>
  <si>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</si>
  <si>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</si>
  <si>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</si>
  <si>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</si>
  <si>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</si>
  <si>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</si>
  <si>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</si>
  <si>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</si>
  <si>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</si>
  <si>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</si>
  <si>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</si>
  <si>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</si>
  <si>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</si>
  <si>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</si>
  <si>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</si>
  <si>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</si>
  <si>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</si>
  <si>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</si>
  <si>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</si>
  <si>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</si>
  <si>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</si>
  <si>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</si>
  <si>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</si>
  <si>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</si>
  <si>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</si>
  <si>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</si>
  <si>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</si>
  <si>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</si>
  <si>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</si>
  <si>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</si>
  <si>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</si>
  <si>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</si>
  <si>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</si>
  <si>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</si>
  <si>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</si>
  <si>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</si>
  <si>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</si>
  <si>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</si>
  <si>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</si>
  <si>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</si>
  <si>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</si>
  <si>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</si>
  <si>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</si>
  <si>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</si>
  <si>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</si>
  <si>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</si>
  <si>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</si>
  <si>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</si>
  <si>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</si>
  <si>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</si>
  <si>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</si>
  <si>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</si>
  <si>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</si>
  <si>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</si>
  <si>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</si>
  <si>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</si>
  <si>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</si>
  <si>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</si>
  <si>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</si>
  <si>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</si>
  <si>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</si>
  <si>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</si>
  <si>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</si>
  <si>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</si>
  <si>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</si>
  <si>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</si>
  <si>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</si>
  <si>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</si>
  <si>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</si>
  <si>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</si>
  <si>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</si>
  <si>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</si>
  <si>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</si>
  <si>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</si>
  <si>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</si>
  <si>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</si>
  <si>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</si>
  <si>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</si>
  <si>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</si>
  <si>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</si>
  <si>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</si>
  <si>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</si>
  <si>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</si>
  <si>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</si>
  <si>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</si>
  <si>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</si>
  <si>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</si>
  <si>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</si>
  <si>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</si>
  <si>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</si>
  <si>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</si>
  <si>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</si>
  <si>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</si>
  <si>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</si>
  <si>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</si>
  <si>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</si>
  <si>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</si>
  <si>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</si>
  <si>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</si>
  <si>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</si>
  <si>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</si>
  <si>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</si>
  <si>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</si>
  <si>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</si>
  <si>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</si>
  <si>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</si>
  <si>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</si>
  <si>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</si>
  <si>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</si>
  <si>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</si>
  <si>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</si>
  <si>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</si>
  <si>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</si>
  <si>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</si>
  <si>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</si>
  <si>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</si>
  <si>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</si>
  <si>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</si>
  <si>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</si>
  <si>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</si>
  <si>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</si>
  <si>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</si>
  <si>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</si>
  <si>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</si>
  <si>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</si>
  <si>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</si>
  <si>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</si>
  <si>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</si>
  <si>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</si>
  <si>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</si>
  <si>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</si>
  <si>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</si>
  <si>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</si>
  <si>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</si>
  <si>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</si>
  <si>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</si>
  <si>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</si>
  <si>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</si>
  <si>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</si>
  <si>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</si>
  <si>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</si>
  <si>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</si>
  <si>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</si>
  <si>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</si>
  <si>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</si>
  <si>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</si>
  <si>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</si>
  <si>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</si>
  <si>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</si>
  <si>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</si>
  <si>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</si>
  <si>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</si>
  <si>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</si>
  <si>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</si>
  <si>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</si>
  <si>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</si>
  <si>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</si>
  <si>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</si>
  <si>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</si>
  <si>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</si>
  <si>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</si>
  <si>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</si>
  <si>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</si>
  <si>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</si>
  <si>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</si>
  <si>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</si>
  <si>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</si>
  <si>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</si>
  <si>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</si>
  <si>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</si>
  <si>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</si>
  <si>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</si>
  <si>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</si>
  <si>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</si>
  <si>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</si>
  <si>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</si>
  <si>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</si>
  <si>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</si>
  <si>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</si>
  <si>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</si>
  <si>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</si>
  <si>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</si>
  <si>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</si>
  <si>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</si>
  <si>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</si>
  <si>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</si>
  <si>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</si>
  <si>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</si>
  <si>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</si>
  <si>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</si>
  <si>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</si>
  <si>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</si>
  <si>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</si>
  <si>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</si>
  <si>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</si>
  <si>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</si>
  <si>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</si>
  <si>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</si>
  <si>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</si>
  <si>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</si>
  <si>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</si>
  <si>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</si>
  <si>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</si>
  <si>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</si>
  <si>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</si>
  <si>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</si>
  <si>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</si>
  <si>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</si>
  <si>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</si>
  <si>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</si>
  <si>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</si>
  <si>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</si>
  <si>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</si>
  <si>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</si>
  <si>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</si>
  <si>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</si>
  <si>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</si>
  <si>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</si>
  <si>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</si>
  <si>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</si>
  <si>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</si>
  <si>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</si>
  <si>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</si>
  <si>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</si>
  <si>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</si>
  <si>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</si>
  <si>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</si>
  <si>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</si>
  <si>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</si>
  <si>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</si>
  <si>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</si>
  <si>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</si>
  <si>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</si>
  <si>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</si>
  <si>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</si>
  <si>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</si>
  <si>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</si>
  <si>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</si>
  <si>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</si>
  <si>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</si>
  <si>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</si>
  <si>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</si>
  <si>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</si>
  <si>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</si>
  <si>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</si>
  <si>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</si>
  <si>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</si>
  <si>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</si>
  <si>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</si>
  <si>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</si>
  <si>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</si>
  <si>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</si>
  <si>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</si>
  <si>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</si>
  <si>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</si>
  <si>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</si>
  <si>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</si>
  <si>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</si>
  <si>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</si>
  <si>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</si>
  <si>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</si>
  <si>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</si>
  <si>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</si>
  <si>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</si>
  <si>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</si>
  <si>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</si>
  <si>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</si>
  <si>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</si>
  <si>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</si>
  <si>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</si>
  <si>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</si>
  <si>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</si>
  <si>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</si>
  <si>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</si>
  <si>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</si>
  <si>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</si>
  <si>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</si>
  <si>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</si>
  <si>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</si>
  <si>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</si>
  <si>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</si>
  <si>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</si>
  <si>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</si>
  <si>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</si>
  <si>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</si>
  <si>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</si>
  <si>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</si>
  <si>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</si>
  <si>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</si>
  <si>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</si>
  <si>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</si>
  <si>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</si>
  <si>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</si>
  <si>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</si>
  <si>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</si>
  <si>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</si>
  <si>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</si>
  <si>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</si>
  <si>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</si>
  <si>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</si>
  <si>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</si>
  <si>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</si>
  <si>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</si>
  <si>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</si>
  <si>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</si>
  <si>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</si>
  <si>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</si>
  <si>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</si>
  <si>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</si>
  <si>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</si>
  <si>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</si>
  <si>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</si>
  <si>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</si>
  <si>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</si>
  <si>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</si>
  <si>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</si>
  <si>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</si>
  <si>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</si>
  <si>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</si>
  <si>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</si>
  <si>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</si>
  <si>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</si>
  <si>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</si>
  <si>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</si>
  <si>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</si>
  <si>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</si>
  <si>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</si>
  <si>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</si>
  <si>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</si>
  <si>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</si>
  <si>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</si>
  <si>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</si>
  <si>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</si>
  <si>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</si>
  <si>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</si>
  <si>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</si>
  <si>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</si>
  <si>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</si>
  <si>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</si>
  <si>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</si>
  <si>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</si>
  <si>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</si>
  <si>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</si>
  <si>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</si>
  <si>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</si>
  <si>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</si>
  <si>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</si>
  <si>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</si>
  <si>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</si>
  <si>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</si>
  <si>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</si>
  <si>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</si>
  <si>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</si>
  <si>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</si>
  <si>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</si>
  <si>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</si>
  <si>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</si>
  <si>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</si>
  <si>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</si>
  <si>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</si>
  <si>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</si>
  <si>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</si>
  <si>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</si>
  <si>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</si>
  <si>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</si>
  <si>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</si>
  <si>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</si>
  <si>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</si>
  <si>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</si>
  <si>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</si>
  <si>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</si>
  <si>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</si>
  <si>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</si>
  <si>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</si>
  <si>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</si>
  <si>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</si>
  <si>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</si>
  <si>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</si>
  <si>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</si>
  <si>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</si>
  <si>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</si>
  <si>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</si>
  <si>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</si>
  <si>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</si>
  <si>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</si>
  <si>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</si>
  <si>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</si>
  <si>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</si>
  <si>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</si>
  <si>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</si>
  <si>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</si>
  <si>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</si>
  <si>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</si>
  <si>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</si>
  <si>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</si>
  <si>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</si>
  <si>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</si>
  <si>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</si>
  <si>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</si>
  <si>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</si>
  <si>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</si>
  <si>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</si>
  <si>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</si>
  <si>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</si>
  <si>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</si>
  <si>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</si>
  <si>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</si>
  <si>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</si>
  <si>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</si>
  <si>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</si>
  <si>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</si>
  <si>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</si>
  <si>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</si>
  <si>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</si>
  <si>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</si>
  <si>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</si>
  <si>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</si>
  <si>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</si>
  <si>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</si>
  <si>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</si>
  <si>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</si>
  <si>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</si>
  <si>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</si>
  <si>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</si>
  <si>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</si>
  <si>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</si>
  <si>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</si>
  <si>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</si>
  <si>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</si>
  <si>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</si>
  <si>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</si>
  <si>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</si>
  <si>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</si>
  <si>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</si>
  <si>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</si>
  <si>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</si>
  <si>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</si>
  <si>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</si>
  <si>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</si>
  <si>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</si>
  <si>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</si>
  <si>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</si>
  <si>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</si>
  <si>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</si>
  <si>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</si>
  <si>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</si>
  <si>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</si>
  <si>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</si>
  <si>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</si>
  <si>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</si>
  <si>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</si>
  <si>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</si>
  <si>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</si>
  <si>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</si>
  <si>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</si>
  <si>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</si>
  <si>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</si>
  <si>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</si>
  <si>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</si>
  <si>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</si>
  <si>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</si>
  <si>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</si>
  <si>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</si>
  <si>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</si>
  <si>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</si>
  <si>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</si>
  <si>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</si>
  <si>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</si>
  <si>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</si>
  <si>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</si>
  <si>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</si>
  <si>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</si>
  <si>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</si>
  <si>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</si>
  <si>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</si>
  <si>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</si>
  <si>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</si>
  <si>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</si>
  <si>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</si>
  <si>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</si>
  <si>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</si>
  <si>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</si>
  <si>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</si>
  <si>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</si>
  <si>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</si>
  <si>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</si>
  <si>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</si>
  <si>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</si>
  <si>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</si>
  <si>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</si>
  <si>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</si>
  <si>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</si>
  <si>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</si>
  <si>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</si>
  <si>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</si>
  <si>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</si>
  <si>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</si>
  <si>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</si>
  <si>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</si>
  <si>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</si>
  <si>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</si>
  <si>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</si>
  <si>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</si>
  <si>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</si>
  <si>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</si>
  <si>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</si>
  <si>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</si>
  <si>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</si>
  <si>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</si>
  <si>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</si>
  <si>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</si>
  <si>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</si>
  <si>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</si>
  <si>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</si>
  <si>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</si>
  <si>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</si>
  <si>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</si>
  <si>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</si>
  <si>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</si>
  <si>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</si>
  <si>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</si>
  <si>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</si>
  <si>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</si>
  <si>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</si>
  <si>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</si>
  <si>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</si>
  <si>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</si>
  <si>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</si>
  <si>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</si>
  <si>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</si>
  <si>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</si>
  <si>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</si>
  <si>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</si>
  <si>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</si>
  <si>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</si>
  <si>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</si>
  <si>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</si>
  <si>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</si>
  <si>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</si>
  <si>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</si>
  <si>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</si>
  <si>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</si>
  <si>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</si>
  <si>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</si>
  <si>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</si>
  <si>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</si>
  <si>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</si>
  <si>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</si>
  <si>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</si>
  <si>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</si>
  <si>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</si>
  <si>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</si>
  <si>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</si>
  <si>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</si>
  <si>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</si>
  <si>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</si>
  <si>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</si>
  <si>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</si>
  <si>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</si>
  <si>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</si>
  <si>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</si>
  <si>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</si>
  <si>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</si>
  <si>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</si>
  <si>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</si>
  <si>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</si>
  <si>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</si>
  <si>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</si>
  <si>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</si>
  <si>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</si>
  <si>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</si>
  <si>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</si>
  <si>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</si>
  <si>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</si>
  <si>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</si>
  <si>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</si>
  <si>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</si>
  <si>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</si>
  <si>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</si>
  <si>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</si>
  <si>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</si>
  <si>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</si>
  <si>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</si>
  <si>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</si>
  <si>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</si>
  <si>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</si>
  <si>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</si>
  <si>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</si>
  <si>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</si>
  <si>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</si>
  <si>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</si>
  <si>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</si>
  <si>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</si>
  <si>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</si>
  <si>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</si>
  <si>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</si>
  <si>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</si>
  <si>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</si>
  <si>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</si>
  <si>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</si>
  <si>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</si>
  <si>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</si>
  <si>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</si>
  <si>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</si>
  <si>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</si>
  <si>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</si>
  <si>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</si>
  <si>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</si>
  <si>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</si>
  <si>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</si>
  <si>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</si>
  <si>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</si>
  <si>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</si>
  <si>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</si>
  <si>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</si>
  <si>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</si>
  <si>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</si>
  <si>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</si>
  <si>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</si>
  <si>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</si>
  <si>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</si>
  <si>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</si>
  <si>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</si>
  <si>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</si>
  <si>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</si>
  <si>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</si>
  <si>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</si>
  <si>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</si>
  <si>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</si>
  <si>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</si>
  <si>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</si>
  <si>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</si>
  <si>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</si>
  <si>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</si>
  <si>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</si>
  <si>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</si>
  <si>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</si>
  <si>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</si>
  <si>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</si>
  <si>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</si>
  <si>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</si>
  <si>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</si>
  <si>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</si>
  <si>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</si>
  <si>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</si>
  <si>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</si>
  <si>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</si>
  <si>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</si>
  <si>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</si>
  <si>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</si>
  <si>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</si>
  <si>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</si>
  <si>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</si>
  <si>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</si>
  <si>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</si>
  <si>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</si>
  <si>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</si>
  <si>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</si>
  <si>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</si>
  <si>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</si>
  <si>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</si>
  <si>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</si>
  <si>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</si>
  <si>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</si>
  <si>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</si>
  <si>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</si>
  <si>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</si>
  <si>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</si>
  <si>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</si>
  <si>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</si>
  <si>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</si>
  <si>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</si>
  <si>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</si>
  <si>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</si>
  <si>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</si>
  <si>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</si>
  <si>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</si>
  <si>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</si>
  <si>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</si>
  <si>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</si>
  <si>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</si>
  <si>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</si>
  <si>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</si>
  <si>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</si>
  <si>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</si>
  <si>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</si>
  <si>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</si>
  <si>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</si>
  <si>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</si>
  <si>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</si>
  <si>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</si>
  <si>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</si>
  <si>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</si>
  <si>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</si>
  <si>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</si>
  <si>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</si>
  <si>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</si>
  <si>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</si>
  <si>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</si>
  <si>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</si>
  <si>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</si>
  <si>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</si>
  <si>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</si>
  <si>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</si>
  <si>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</si>
  <si>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</si>
  <si>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</si>
  <si>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</si>
  <si>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</si>
  <si>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</si>
  <si>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</si>
  <si>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</si>
  <si>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</si>
  <si>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</si>
  <si>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</si>
  <si>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</si>
  <si>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</si>
  <si>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</si>
  <si>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</si>
  <si>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</si>
  <si>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</si>
  <si>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</si>
  <si>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</si>
  <si>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</si>
  <si>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</si>
  <si>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</si>
  <si>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</si>
  <si>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</si>
  <si>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</si>
  <si>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</si>
  <si>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</si>
  <si>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</si>
  <si>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</si>
  <si>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</si>
  <si>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</si>
  <si>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</si>
  <si>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</si>
  <si>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</si>
  <si>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</si>
  <si>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</si>
  <si>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</si>
  <si>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</si>
  <si>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</si>
  <si>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</si>
  <si>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</si>
  <si>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</si>
  <si>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</si>
  <si>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</si>
  <si>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</si>
  <si>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</si>
  <si>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</si>
  <si>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</si>
  <si>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</si>
  <si>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</si>
  <si>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</si>
  <si>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</si>
  <si>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</si>
  <si>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</si>
  <si>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</si>
  <si>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</si>
  <si>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</si>
  <si>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</si>
  <si>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</si>
  <si>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</si>
  <si>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</si>
  <si>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</si>
  <si>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</si>
  <si>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</si>
  <si>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</si>
  <si>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</si>
  <si>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</si>
  <si>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</si>
  <si>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</si>
  <si>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</si>
  <si>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</si>
  <si>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</si>
  <si>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</si>
  <si>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</si>
  <si>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</si>
  <si>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</si>
  <si>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</si>
  <si>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</si>
  <si>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</si>
  <si>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</si>
  <si>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</si>
  <si>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</si>
  <si>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</si>
  <si>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</si>
  <si>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</si>
  <si>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</si>
  <si>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</si>
  <si>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</si>
  <si>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</si>
  <si>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</si>
  <si>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</si>
  <si>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</si>
  <si>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</si>
  <si>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</si>
  <si>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</si>
  <si>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</si>
  <si>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</si>
  <si>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</si>
  <si>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</si>
  <si>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</si>
  <si>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</si>
  <si>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</si>
  <si>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</si>
  <si>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</si>
  <si>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</si>
  <si>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</si>
  <si>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</si>
  <si>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</si>
  <si>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</si>
  <si>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</si>
  <si>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</si>
  <si>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</si>
  <si>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</si>
  <si>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</si>
  <si>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</si>
  <si>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</si>
  <si>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</si>
  <si>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</si>
  <si>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</si>
  <si>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</si>
  <si>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</si>
  <si>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</si>
  <si>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</si>
  <si>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</si>
  <si>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</si>
  <si>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</si>
  <si>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</si>
  <si>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</si>
  <si>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</si>
  <si>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</si>
  <si>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</si>
  <si>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</si>
  <si>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</si>
  <si>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</si>
  <si>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</si>
  <si>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</si>
  <si>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</si>
  <si>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</si>
  <si>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</si>
  <si>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</si>
  <si>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</si>
  <si>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</si>
  <si>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</si>
  <si>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</si>
  <si>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</si>
  <si>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</si>
  <si>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</si>
  <si>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</si>
  <si>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</si>
  <si>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</si>
  <si>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</si>
  <si>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</si>
  <si>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</si>
  <si>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</si>
  <si>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</si>
  <si>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</si>
  <si>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</si>
  <si>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</si>
  <si>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</si>
  <si>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</si>
  <si>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</si>
  <si>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</si>
  <si>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</si>
  <si>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</si>
  <si>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</si>
  <si>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</si>
  <si>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</si>
  <si>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</si>
  <si>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</si>
  <si>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</si>
  <si>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</si>
  <si>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</si>
  <si>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</si>
  <si>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</si>
  <si>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</si>
  <si>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</si>
  <si>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</si>
  <si>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</si>
  <si>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</si>
  <si>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</si>
  <si>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</si>
  <si>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</si>
  <si>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</si>
  <si>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</si>
  <si>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</si>
  <si>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</si>
  <si>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</si>
  <si>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</si>
  <si>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</si>
  <si>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</si>
  <si>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</si>
  <si>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</si>
  <si>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</si>
  <si>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</si>
  <si>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</si>
  <si>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</si>
  <si>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</si>
  <si>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</si>
  <si>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</si>
  <si>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</si>
  <si>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</si>
  <si>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</si>
  <si>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</si>
  <si>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</si>
  <si>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</si>
  <si>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</si>
  <si>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</si>
  <si>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</si>
  <si>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</si>
  <si>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</si>
  <si>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</si>
  <si>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</si>
  <si>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</si>
  <si>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</si>
  <si>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</si>
  <si>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</si>
  <si>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</si>
  <si>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</si>
  <si>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</si>
  <si>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</si>
  <si>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</si>
  <si>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</si>
  <si>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</si>
  <si>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</si>
  <si>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</si>
  <si>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</si>
  <si>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</si>
  <si>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</si>
  <si>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</si>
  <si>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</si>
  <si>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</si>
  <si>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</si>
  <si>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</si>
  <si>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</si>
  <si>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</si>
  <si>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</si>
  <si>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</si>
  <si>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</si>
  <si>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</si>
  <si>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</si>
  <si>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</si>
  <si>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</si>
  <si>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</si>
  <si>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</si>
  <si>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</si>
  <si>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</si>
  <si>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</si>
  <si>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</si>
  <si>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</si>
  <si>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</si>
  <si>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</si>
  <si>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</si>
  <si>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</si>
  <si>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</si>
  <si>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</si>
  <si>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</si>
  <si>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</si>
  <si>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</si>
  <si>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</si>
  <si>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</si>
  <si>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</si>
  <si>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</si>
  <si>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</si>
  <si>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</si>
  <si>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</si>
  <si>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</si>
  <si>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</si>
  <si>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</si>
  <si>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</si>
  <si>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</si>
  <si>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</si>
  <si>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</si>
  <si>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</si>
  <si>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</si>
  <si>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</si>
  <si>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</si>
  <si>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</si>
  <si>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</si>
  <si>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</si>
  <si>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</si>
  <si>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</si>
  <si>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</si>
  <si>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</si>
  <si>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</si>
  <si>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</si>
  <si>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</si>
  <si>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</si>
  <si>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</si>
  <si>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</si>
  <si>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</si>
  <si>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</si>
  <si>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</si>
  <si>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</si>
  <si>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</si>
  <si>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</si>
  <si>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</si>
  <si>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</si>
  <si>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</si>
  <si>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</si>
  <si>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</si>
  <si>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</si>
  <si>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</si>
  <si>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</si>
  <si>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</si>
  <si>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</si>
  <si>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</si>
  <si>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</si>
  <si>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</si>
  <si>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</si>
  <si>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</si>
  <si>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</si>
  <si>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</si>
  <si>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</si>
  <si>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</si>
  <si>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</si>
  <si>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</si>
  <si>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</si>
  <si>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</si>
  <si>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</si>
  <si>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</si>
  <si>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</si>
  <si>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</si>
  <si>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</si>
  <si>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</si>
  <si>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</si>
  <si>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</si>
  <si>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</si>
  <si>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</si>
  <si>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</si>
  <si>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</si>
  <si>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</si>
  <si>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</si>
  <si>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</si>
  <si>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</si>
  <si>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</si>
  <si>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</si>
  <si>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</si>
  <si>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</si>
  <si>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</si>
  <si>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</si>
  <si>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</si>
  <si>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</si>
  <si>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</si>
  <si>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</si>
  <si>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</si>
  <si>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</si>
  <si>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</si>
  <si>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</si>
  <si>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</si>
  <si>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</si>
  <si>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</si>
  <si>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</si>
  <si>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</si>
  <si>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</si>
  <si>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</si>
  <si>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</si>
  <si>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</si>
  <si>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</si>
  <si>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</si>
  <si>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</si>
  <si>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</si>
  <si>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</si>
  <si>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</si>
  <si>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</si>
  <si>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</si>
  <si>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</si>
  <si>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</si>
  <si>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</si>
  <si>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</si>
  <si>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</si>
  <si>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</si>
  <si>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</si>
  <si>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</si>
  <si>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</si>
  <si>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</si>
  <si>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</si>
  <si>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</si>
  <si>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</si>
  <si>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</si>
  <si>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</si>
  <si>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</si>
  <si>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</si>
  <si>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</si>
  <si>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</si>
  <si>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</si>
  <si>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</si>
  <si>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</si>
  <si>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</si>
  <si>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</si>
  <si>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</si>
  <si>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</si>
  <si>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</si>
  <si>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</si>
  <si>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</si>
  <si>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</si>
  <si>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</si>
  <si>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</si>
  <si>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</si>
  <si>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</si>
  <si>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</si>
  <si>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</si>
  <si>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</si>
  <si>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</si>
  <si>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</si>
  <si>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</si>
  <si>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</si>
  <si>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</si>
  <si>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</si>
  <si>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</si>
  <si>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</si>
  <si>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</si>
  <si>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</si>
  <si>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</si>
  <si>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</si>
  <si>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</si>
  <si>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</si>
  <si>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</si>
  <si>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</si>
  <si>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</si>
  <si>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</si>
  <si>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</si>
  <si>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</si>
  <si>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</si>
  <si>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</si>
  <si>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</si>
  <si>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</si>
  <si>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</si>
  <si>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</si>
  <si>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</si>
  <si>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</si>
  <si>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</si>
  <si>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</si>
  <si>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</si>
  <si>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</si>
  <si>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</si>
  <si>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</si>
  <si>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</si>
  <si>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</si>
  <si>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</si>
  <si>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</si>
  <si>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</si>
  <si>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</si>
  <si>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</si>
  <si>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</si>
  <si>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</si>
  <si>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</si>
  <si>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</si>
  <si>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</si>
  <si>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</si>
  <si>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</si>
  <si>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</si>
  <si>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</si>
  <si>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</si>
  <si>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</si>
  <si>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</si>
  <si>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</si>
  <si>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</si>
  <si>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</si>
  <si>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</si>
  <si>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</si>
  <si>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</si>
  <si>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</si>
  <si>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</si>
  <si>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</si>
  <si>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</si>
  <si>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</si>
  <si>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</si>
  <si>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</si>
  <si>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</si>
  <si>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</si>
  <si>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</si>
  <si>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</si>
  <si>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</si>
  <si>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</si>
  <si>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</si>
  <si>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</si>
  <si>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</si>
  <si>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</si>
  <si>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</si>
  <si>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</si>
  <si>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</si>
  <si>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</si>
  <si>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</si>
  <si>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</si>
  <si>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</si>
  <si>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</si>
  <si>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</si>
  <si>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</si>
  <si>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</si>
  <si>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</si>
  <si>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</si>
  <si>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</si>
  <si>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</si>
  <si>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</si>
  <si>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</si>
  <si>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</si>
  <si>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</si>
  <si>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</si>
  <si>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</si>
  <si>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</si>
  <si>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</si>
  <si>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</si>
  <si>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</si>
  <si>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</si>
  <si>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</si>
  <si>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</si>
  <si>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</si>
  <si>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</si>
  <si>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</si>
  <si>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</si>
  <si>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</si>
  <si>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</si>
  <si>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</si>
  <si>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</si>
  <si>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</si>
  <si>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</si>
  <si>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</si>
  <si>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</si>
  <si>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</si>
  <si>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</si>
  <si>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</si>
  <si>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</si>
  <si>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</si>
  <si>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</si>
  <si>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</si>
  <si>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</si>
  <si>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</si>
  <si>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</si>
  <si>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</si>
  <si>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</si>
  <si>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</si>
  <si>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</si>
  <si>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</si>
  <si>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</si>
  <si>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</si>
  <si>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</si>
  <si>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</si>
  <si>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</si>
  <si>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</si>
  <si>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</si>
  <si>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</si>
  <si>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</si>
  <si>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</si>
  <si>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</si>
  <si>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</si>
  <si>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</si>
  <si>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</si>
  <si>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</si>
  <si>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</si>
  <si>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</si>
  <si>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</si>
  <si>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</si>
  <si>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</si>
  <si>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</si>
  <si>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</si>
  <si>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</si>
  <si>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</si>
  <si>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</si>
  <si>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</si>
  <si>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</si>
  <si>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</si>
  <si>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</si>
  <si>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</si>
  <si>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</si>
  <si>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</si>
  <si>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</si>
  <si>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</si>
  <si>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</si>
  <si>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</si>
  <si>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</si>
  <si>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</si>
  <si>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</si>
  <si>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</si>
  <si>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</si>
  <si>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</si>
  <si>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</si>
  <si>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</si>
  <si>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</si>
  <si>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</si>
  <si>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</si>
  <si>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</si>
  <si>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</si>
  <si>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</si>
  <si>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</si>
  <si>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</si>
  <si>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</si>
  <si>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</si>
  <si>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</si>
  <si>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</si>
  <si>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</si>
  <si>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</si>
  <si>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</si>
  <si>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</si>
  <si>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</si>
  <si>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</si>
  <si>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</si>
  <si>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</si>
  <si>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</si>
  <si>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</si>
  <si>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</si>
  <si>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</si>
  <si>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</si>
  <si>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</si>
  <si>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</si>
  <si>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</si>
  <si>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</si>
  <si>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</si>
  <si>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</si>
  <si>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</si>
  <si>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</si>
  <si>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</si>
  <si>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</si>
  <si>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</si>
  <si>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</si>
  <si>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</si>
  <si>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</si>
  <si>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</si>
  <si>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</si>
  <si>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</si>
  <si>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</si>
  <si>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</si>
  <si>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</si>
  <si>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</si>
  <si>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</si>
  <si>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</si>
  <si>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</si>
  <si>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</si>
  <si>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</si>
  <si>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</si>
  <si>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</si>
  <si>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</si>
  <si>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</si>
  <si>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</si>
  <si>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</si>
  <si>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</si>
  <si>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</si>
  <si>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</si>
  <si>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</si>
  <si>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</si>
  <si>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</si>
  <si>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</si>
  <si>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</si>
  <si>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</si>
  <si>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</si>
  <si>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</si>
  <si>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</si>
  <si>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</si>
  <si>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</si>
  <si>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</si>
  <si>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</si>
  <si>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</si>
  <si>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</si>
  <si>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</si>
  <si>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</si>
  <si>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</si>
  <si>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</si>
  <si>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</si>
  <si>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</si>
  <si>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</si>
  <si>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</si>
  <si>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</si>
  <si>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</si>
  <si>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</si>
  <si>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</si>
  <si>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</si>
  <si>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</si>
  <si>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</si>
  <si>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</si>
  <si>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</si>
  <si>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</si>
  <si>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</si>
  <si>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</si>
  <si>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</si>
  <si>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</si>
  <si>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</si>
  <si>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</si>
  <si>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</si>
  <si>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</si>
  <si>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</si>
  <si>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</si>
  <si>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</si>
  <si>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</si>
  <si>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</si>
  <si>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</si>
  <si>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</si>
  <si>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</si>
  <si>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</si>
  <si>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</si>
  <si>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</si>
  <si>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</si>
  <si>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</si>
  <si>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</si>
  <si>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</si>
  <si>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</si>
  <si>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</si>
  <si>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</si>
  <si>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</si>
  <si>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</si>
  <si>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</si>
  <si>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</si>
  <si>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</si>
  <si>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</si>
  <si>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</si>
  <si>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</si>
  <si>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</si>
  <si>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</si>
  <si>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</si>
  <si>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</si>
  <si>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</si>
  <si>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</si>
  <si>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</si>
  <si>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</si>
  <si>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</si>
  <si>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</si>
  <si>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</si>
  <si>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</si>
  <si>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</si>
  <si>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</si>
  <si>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</si>
  <si>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</si>
  <si>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</si>
  <si>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</si>
  <si>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</si>
  <si>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</si>
  <si>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</si>
  <si>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</si>
  <si>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</si>
  <si>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</si>
  <si>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</si>
  <si>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</si>
  <si>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</si>
  <si>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</si>
  <si>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</si>
  <si>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</si>
  <si>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</si>
  <si>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</si>
  <si>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</si>
  <si>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</si>
  <si>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</si>
  <si>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</si>
  <si>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</si>
  <si>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</si>
  <si>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</si>
  <si>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</si>
  <si>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</si>
  <si>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</si>
  <si>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</si>
  <si>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</si>
  <si>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</si>
  <si>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</si>
  <si>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</si>
  <si>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</si>
  <si>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</si>
  <si>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</si>
  <si>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</si>
  <si>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</si>
  <si>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</si>
  <si>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</si>
  <si>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</si>
  <si>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</si>
  <si>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</si>
  <si>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</si>
  <si>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</si>
  <si>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</si>
  <si>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</si>
  <si>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</si>
  <si>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</si>
  <si>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</si>
  <si>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</si>
  <si>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</si>
  <si>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</si>
  <si>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</si>
  <si>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</si>
  <si>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</si>
  <si>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</si>
  <si>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</si>
  <si>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</si>
  <si>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</si>
  <si>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</si>
  <si>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</si>
  <si>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</si>
  <si>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</si>
  <si>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</si>
  <si>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</si>
  <si>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</si>
  <si>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</si>
  <si>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</si>
  <si>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</si>
  <si>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</si>
  <si>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</si>
  <si>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</si>
  <si>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</si>
  <si>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</si>
  <si>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</si>
  <si>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</si>
  <si>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</si>
  <si>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</si>
  <si>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</si>
  <si>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</si>
  <si>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</si>
  <si>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</si>
  <si>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</si>
  <si>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</si>
  <si>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</si>
  <si>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</si>
  <si>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</si>
  <si>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</si>
  <si>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</si>
  <si>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</si>
  <si>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</si>
  <si>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</si>
  <si>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</si>
  <si>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</si>
  <si>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</si>
  <si>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</si>
  <si>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</si>
  <si>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</si>
  <si>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</si>
  <si>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</si>
  <si>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</si>
  <si>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</si>
  <si>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</si>
  <si>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</si>
  <si>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</si>
  <si>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</si>
  <si>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</si>
  <si>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</si>
  <si>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</si>
  <si>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</si>
  <si>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</si>
  <si>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</si>
  <si>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</si>
  <si>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</si>
  <si>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</si>
  <si>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</si>
  <si>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</si>
  <si>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</si>
  <si>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</si>
  <si>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</si>
  <si>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</si>
  <si>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</si>
  <si>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</si>
  <si>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</si>
  <si>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</si>
  <si>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</si>
  <si>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</si>
  <si>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</si>
  <si>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</si>
  <si>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</si>
  <si>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</si>
  <si>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</si>
  <si>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</si>
  <si>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</si>
  <si>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</si>
  <si>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</si>
  <si>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</si>
  <si>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</si>
  <si>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</si>
  <si>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</si>
  <si>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</si>
  <si>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</si>
  <si>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</si>
  <si>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</si>
  <si>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</si>
  <si>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</si>
  <si>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</si>
  <si>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</si>
  <si>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</si>
  <si>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</si>
  <si>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</si>
  <si>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</si>
  <si>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</si>
  <si>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</si>
  <si>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</si>
  <si>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</si>
  <si>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</si>
  <si>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</si>
  <si>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</si>
  <si>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</si>
  <si>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</si>
  <si>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</si>
  <si>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</si>
  <si>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</si>
  <si>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</si>
  <si>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</si>
  <si>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</si>
  <si>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</si>
  <si>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</si>
  <si>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</si>
  <si>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</si>
  <si>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</si>
  <si>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</si>
  <si>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</si>
  <si>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</si>
  <si>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</si>
  <si>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</si>
  <si>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</si>
  <si>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</si>
  <si>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</si>
  <si>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</si>
  <si>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</si>
  <si>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</si>
  <si>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</si>
  <si>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</si>
  <si>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</si>
  <si>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</si>
  <si>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</si>
  <si>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</si>
  <si>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</si>
  <si>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</si>
  <si>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</si>
  <si>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</si>
  <si>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</si>
  <si>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</si>
  <si>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</si>
  <si>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</si>
  <si>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</si>
  <si>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</si>
  <si>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</si>
  <si>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</si>
  <si>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</si>
  <si>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</si>
  <si>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</si>
  <si>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</si>
  <si>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</si>
  <si>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</si>
  <si>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</si>
  <si>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</si>
  <si>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</si>
  <si>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</si>
  <si>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</si>
  <si>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</si>
  <si>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</si>
  <si>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</si>
  <si>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</si>
  <si>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</si>
  <si>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</si>
  <si>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</si>
  <si>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</si>
  <si>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</si>
  <si>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</si>
  <si>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</si>
  <si>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</si>
  <si>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</si>
  <si>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</si>
  <si>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</si>
  <si>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</si>
  <si>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</si>
  <si>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</si>
  <si>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</si>
  <si>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</si>
  <si>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</si>
  <si>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</si>
  <si>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</si>
  <si>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</si>
  <si>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</si>
  <si>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</si>
  <si>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</si>
  <si>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</si>
  <si>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</si>
  <si>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</si>
  <si>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</si>
  <si>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</si>
  <si>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</si>
  <si>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</si>
  <si>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</si>
  <si>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</si>
  <si>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</si>
  <si>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</si>
  <si>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</si>
  <si>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</si>
  <si>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</si>
  <si>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</si>
  <si>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</si>
  <si>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</si>
  <si>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</si>
  <si>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</si>
  <si>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</si>
  <si>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</si>
  <si>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</si>
  <si>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</si>
  <si>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</si>
  <si>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</si>
  <si>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</si>
  <si>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</si>
  <si>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</si>
  <si>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</si>
  <si>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</si>
  <si>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</si>
  <si>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</si>
  <si>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</si>
  <si>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</si>
  <si>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</si>
  <si>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</si>
  <si>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</si>
  <si>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</si>
  <si>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</si>
  <si>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</si>
  <si>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</si>
  <si>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</si>
  <si>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</si>
  <si>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</si>
  <si>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</si>
  <si>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</si>
  <si>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</si>
  <si>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</si>
  <si>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</si>
  <si>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</si>
  <si>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</si>
  <si>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</si>
  <si>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</si>
  <si>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</si>
  <si>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</si>
  <si>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</si>
  <si>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</si>
  <si>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</si>
  <si>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</si>
  <si>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</si>
  <si>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</si>
  <si>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</si>
  <si>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</si>
  <si>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</si>
  <si>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</si>
  <si>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</si>
  <si>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</si>
  <si>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</si>
  <si>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</si>
  <si>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</si>
  <si>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</si>
  <si>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</si>
  <si>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</si>
  <si>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</si>
  <si>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</si>
  <si>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</si>
  <si>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</si>
  <si>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</si>
  <si>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</si>
  <si>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</si>
  <si>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</si>
  <si>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</si>
  <si>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</si>
  <si>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</si>
  <si>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</si>
  <si>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</si>
  <si>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</si>
  <si>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</si>
  <si>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</si>
  <si>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</si>
  <si>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</si>
  <si>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</si>
  <si>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</si>
  <si>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</si>
  <si>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</si>
  <si>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</si>
  <si>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</si>
  <si>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</si>
  <si>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</si>
  <si>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</si>
  <si>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</si>
  <si>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</si>
  <si>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</si>
  <si>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</si>
  <si>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</si>
  <si>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</si>
  <si>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</si>
  <si>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</si>
  <si>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</si>
  <si>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</si>
  <si>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</si>
  <si>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</si>
  <si>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</si>
  <si>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</si>
  <si>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</si>
  <si>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</si>
  <si>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</si>
  <si>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</si>
  <si>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</si>
  <si>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</si>
  <si>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</si>
  <si>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</si>
  <si>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</si>
  <si>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</si>
  <si>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</si>
  <si>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</si>
  <si>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</si>
  <si>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</si>
  <si>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</si>
  <si>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</si>
  <si>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</si>
  <si>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</si>
  <si>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</si>
  <si>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</si>
  <si>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</si>
  <si>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</si>
  <si>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</si>
  <si>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</si>
  <si>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</si>
  <si>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</si>
  <si>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</si>
  <si>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</si>
  <si>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</si>
  <si>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</si>
  <si>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</si>
  <si>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</si>
  <si>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</si>
  <si>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</si>
  <si>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</si>
  <si>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</si>
  <si>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</si>
  <si>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</si>
  <si>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</si>
  <si>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</si>
  <si>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</si>
  <si>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</si>
  <si>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</si>
  <si>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</si>
  <si>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</si>
  <si>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</si>
  <si>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</si>
  <si>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</si>
  <si>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</si>
  <si>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</si>
  <si>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</si>
  <si>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</si>
  <si>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</si>
  <si>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</si>
  <si>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</si>
  <si>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</si>
  <si>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</si>
  <si>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</si>
  <si>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</si>
  <si>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</si>
  <si>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</si>
  <si>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</si>
  <si>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</si>
  <si>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</si>
  <si>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</si>
  <si>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</si>
  <si>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</si>
  <si>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</si>
  <si>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</si>
  <si>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</si>
  <si>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</si>
  <si>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</si>
  <si>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</si>
  <si>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</si>
  <si>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</si>
  <si>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</si>
  <si>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</si>
  <si>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</si>
  <si>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</si>
  <si>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</si>
  <si>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</si>
  <si>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</si>
  <si>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</si>
  <si>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</si>
  <si>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</si>
  <si>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</si>
  <si>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</si>
  <si>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</si>
  <si>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</si>
  <si>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</si>
  <si>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</si>
  <si>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</si>
  <si>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</si>
  <si>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</si>
  <si>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</si>
  <si>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</si>
  <si>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</si>
  <si>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</si>
  <si>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</si>
  <si>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</si>
  <si>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</si>
  <si>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</si>
  <si>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</si>
  <si>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</si>
  <si>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</si>
  <si>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</si>
  <si>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</si>
  <si>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</si>
  <si>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</si>
  <si>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</si>
  <si>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</si>
  <si>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</si>
  <si>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</si>
  <si>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</si>
  <si>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</si>
  <si>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</si>
  <si>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</si>
  <si>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</si>
  <si>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</si>
  <si>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</si>
  <si>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</si>
  <si>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</si>
  <si>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</si>
  <si>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</si>
  <si>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</si>
  <si>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</si>
  <si>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</si>
  <si>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</si>
  <si>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</si>
  <si>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</si>
  <si>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</si>
  <si>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</si>
  <si>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</si>
  <si>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</si>
  <si>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</si>
  <si>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</si>
  <si>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</si>
  <si>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</si>
  <si>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</si>
  <si>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</si>
  <si>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</si>
  <si>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</si>
  <si>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</si>
  <si>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</si>
  <si>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</si>
  <si>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</si>
  <si>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</si>
  <si>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</si>
  <si>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</si>
  <si>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</si>
  <si>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</si>
  <si>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</si>
  <si>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</si>
  <si>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</si>
  <si>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</si>
  <si>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</si>
  <si>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</si>
  <si>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</si>
  <si>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</si>
  <si>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</si>
  <si>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</si>
  <si>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</si>
  <si>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</si>
  <si>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</si>
  <si>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</si>
  <si>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</si>
  <si>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</si>
  <si>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</si>
  <si>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</si>
  <si>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</si>
  <si>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</si>
  <si>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</si>
  <si>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</si>
  <si>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</si>
  <si>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</si>
  <si>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</si>
  <si>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</si>
  <si>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</si>
  <si>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</si>
  <si>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</si>
  <si>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</si>
  <si>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</si>
  <si>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</si>
  <si>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</si>
  <si>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</si>
  <si>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</si>
  <si>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</si>
  <si>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</si>
  <si>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</si>
  <si>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</si>
  <si>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</si>
  <si>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</si>
  <si>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</si>
  <si>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</si>
  <si>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</si>
  <si>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</si>
  <si>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</si>
  <si>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</si>
  <si>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</si>
  <si>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</si>
  <si>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</si>
  <si>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</si>
  <si>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</si>
  <si>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</si>
  <si>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</si>
  <si>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</si>
  <si>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</si>
  <si>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</si>
  <si>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</si>
  <si>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</si>
  <si>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</si>
  <si>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</si>
  <si>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</si>
  <si>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</si>
  <si>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</si>
  <si>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</si>
  <si>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</si>
  <si>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</si>
  <si>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</si>
  <si>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</si>
  <si>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</si>
  <si>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</si>
  <si>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</si>
  <si>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</si>
  <si>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</si>
  <si>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</si>
  <si>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</si>
  <si>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</si>
  <si>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</si>
  <si>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</si>
  <si>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</si>
  <si>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</si>
  <si>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</si>
  <si>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</si>
  <si>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</si>
  <si>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</si>
  <si>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</si>
  <si>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</si>
  <si>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</si>
  <si>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</si>
  <si>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</si>
  <si>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</si>
  <si>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</si>
  <si>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</si>
  <si>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</si>
  <si>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</si>
  <si>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</si>
  <si>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</si>
  <si>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</si>
  <si>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</si>
  <si>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</si>
  <si>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</si>
  <si>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</si>
  <si>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</si>
  <si>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</si>
  <si>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</si>
  <si>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</si>
  <si>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</si>
  <si>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</si>
  <si>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</si>
  <si>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</si>
  <si>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</si>
  <si>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</si>
  <si>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</si>
  <si>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</si>
  <si>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</si>
  <si>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</si>
  <si>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</si>
  <si>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</si>
  <si>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</si>
  <si>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</si>
  <si>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</si>
  <si>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</si>
  <si>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</si>
  <si>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</si>
  <si>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</si>
  <si>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</si>
  <si>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</si>
  <si>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</si>
  <si>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</si>
  <si>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</si>
  <si>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</si>
  <si>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</si>
  <si>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</si>
  <si>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</si>
  <si>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</si>
  <si>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</si>
  <si>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</si>
  <si>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</si>
  <si>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</si>
  <si>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</si>
  <si>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</si>
  <si>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</si>
  <si>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</si>
  <si>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</si>
  <si>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</si>
  <si>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</si>
  <si>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</si>
  <si>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</si>
  <si>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</si>
  <si>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</si>
  <si>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</si>
  <si>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</si>
  <si>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</si>
  <si>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</si>
  <si>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</si>
  <si>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</si>
  <si>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</si>
  <si>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</si>
  <si>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</si>
  <si>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</si>
  <si>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</si>
  <si>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</si>
  <si>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</si>
  <si>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</si>
  <si>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</si>
  <si>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</si>
  <si>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</si>
  <si>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</si>
  <si>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</si>
  <si>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</si>
  <si>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</si>
  <si>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</si>
  <si>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</si>
  <si>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</si>
  <si>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</si>
  <si>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</si>
  <si>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</si>
  <si>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</si>
  <si>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</si>
  <si>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</si>
  <si>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</si>
  <si>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</si>
  <si>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</si>
  <si>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</si>
  <si>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</si>
  <si>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</si>
  <si>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</si>
  <si>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</si>
  <si>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</si>
  <si>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</si>
  <si>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</si>
  <si>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</si>
  <si>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</si>
  <si>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</si>
  <si>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</si>
  <si>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</si>
  <si>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</si>
  <si>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</si>
  <si>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</si>
  <si>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</si>
  <si>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</si>
  <si>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</si>
  <si>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</si>
  <si>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</si>
  <si>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</si>
  <si>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</si>
  <si>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</si>
  <si>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</si>
  <si>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</si>
  <si>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</si>
  <si>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</si>
  <si>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</si>
  <si>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</si>
  <si>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</si>
  <si>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</si>
  <si>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</si>
  <si>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</si>
  <si>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</si>
  <si>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</si>
  <si>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</si>
  <si>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</si>
  <si>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</si>
  <si>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</si>
  <si>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</si>
  <si>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</si>
  <si>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</si>
  <si>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</si>
  <si>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</si>
  <si>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</si>
  <si>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</si>
  <si>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</si>
  <si>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</si>
  <si>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</si>
  <si>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</si>
  <si>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</si>
  <si>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</si>
  <si>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</si>
  <si>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</si>
  <si>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</si>
  <si>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</si>
  <si>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</si>
  <si>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</si>
  <si>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</si>
  <si>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</si>
  <si>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</si>
  <si>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</si>
  <si>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</si>
  <si>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</si>
  <si>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</si>
  <si>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</si>
  <si>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</si>
  <si>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</si>
  <si>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</si>
  <si>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</si>
  <si>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</si>
  <si>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</si>
  <si>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</si>
  <si>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</si>
  <si>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</si>
  <si>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</si>
  <si>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</si>
  <si>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</si>
  <si>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</si>
  <si>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</si>
  <si>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</si>
  <si>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</si>
  <si>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</si>
  <si>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</si>
  <si>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</si>
  <si>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</si>
  <si>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</si>
  <si>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</si>
  <si>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</si>
  <si>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</si>
  <si>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</si>
  <si>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</si>
  <si>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</si>
  <si>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</si>
  <si>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</si>
  <si>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</si>
  <si>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</si>
  <si>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</si>
  <si>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</si>
  <si>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</si>
  <si>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</si>
  <si>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</si>
  <si>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</si>
  <si>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</si>
  <si>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</si>
  <si>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</si>
  <si>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</si>
  <si>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</si>
  <si>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</si>
  <si>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</si>
  <si>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</si>
  <si>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</si>
  <si>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</si>
  <si>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</si>
  <si>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</si>
  <si>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</si>
  <si>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</si>
  <si>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</si>
  <si>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</si>
  <si>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</si>
  <si>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</si>
  <si>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</si>
  <si>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</si>
  <si>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</si>
  <si>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</si>
  <si>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</si>
  <si>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</si>
  <si>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</si>
  <si>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</si>
  <si>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</si>
  <si>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</si>
  <si>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</si>
  <si>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</si>
  <si>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</si>
  <si>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</si>
  <si>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</si>
  <si>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</si>
  <si>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</si>
  <si>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</si>
  <si>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</si>
  <si>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</si>
  <si>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</si>
  <si>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</si>
  <si>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</si>
  <si>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</si>
  <si>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</si>
  <si>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</si>
  <si>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</si>
  <si>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</si>
  <si>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</si>
  <si>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</si>
  <si>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</si>
  <si>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</si>
  <si>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</si>
  <si>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</si>
  <si>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</si>
  <si>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</si>
  <si>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</si>
  <si>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</si>
  <si>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</si>
  <si>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</si>
  <si>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</si>
  <si>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</si>
  <si>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</si>
  <si>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</si>
  <si>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</si>
  <si>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</si>
  <si>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</si>
  <si>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</si>
  <si>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</si>
  <si>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</si>
  <si>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</si>
  <si>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</si>
  <si>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</si>
  <si>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</si>
  <si>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</si>
  <si>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</si>
  <si>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</si>
  <si>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</si>
  <si>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</si>
  <si>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</si>
  <si>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</si>
  <si>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</si>
  <si>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</si>
  <si>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</si>
  <si>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</si>
  <si>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</si>
  <si>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</si>
  <si>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</si>
  <si>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</si>
  <si>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</si>
  <si>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</si>
  <si>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</si>
  <si>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</si>
  <si>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</si>
  <si>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</si>
  <si>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</si>
  <si>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</si>
  <si>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</si>
  <si>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</si>
  <si>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</si>
  <si>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</si>
  <si>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</si>
  <si>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</si>
  <si>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</si>
  <si>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</si>
  <si>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</si>
  <si>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</si>
  <si>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</si>
  <si>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</si>
  <si>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</si>
  <si>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</si>
  <si>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</si>
  <si>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</si>
  <si>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</si>
  <si>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</si>
  <si>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</si>
  <si>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</si>
  <si>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</si>
  <si>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</si>
  <si>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</si>
  <si>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</si>
  <si>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</si>
  <si>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</si>
  <si>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</si>
  <si>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</si>
  <si>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</si>
  <si>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</si>
  <si>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</si>
  <si>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</si>
  <si>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</si>
  <si>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</si>
  <si>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</si>
  <si>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</si>
  <si>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</si>
  <si>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</si>
  <si>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</si>
  <si>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</si>
  <si>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</si>
  <si>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</si>
  <si>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</si>
  <si>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</si>
  <si>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</si>
  <si>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</si>
  <si>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</si>
  <si>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</si>
  <si>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</si>
  <si>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</si>
  <si>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</si>
  <si>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</si>
  <si>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</si>
  <si>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</si>
  <si>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</si>
  <si>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</si>
  <si>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</si>
  <si>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</si>
  <si>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</si>
  <si>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</si>
  <si>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</si>
  <si>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</si>
  <si>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</si>
  <si>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</si>
  <si>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</si>
  <si>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</si>
  <si>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</si>
  <si>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</si>
  <si>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</si>
  <si>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</si>
  <si>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</si>
  <si>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</si>
  <si>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</si>
  <si>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</si>
  <si>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</si>
  <si>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</si>
  <si>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</si>
  <si>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</si>
  <si>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</si>
  <si>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</si>
  <si>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</si>
  <si>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</si>
  <si>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</si>
  <si>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</si>
  <si>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</si>
  <si>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</si>
  <si>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</si>
  <si>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</si>
  <si>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</si>
  <si>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</si>
  <si>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</si>
  <si>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</si>
  <si>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</si>
  <si>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</si>
  <si>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</si>
  <si>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</si>
  <si>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</si>
  <si>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</si>
  <si>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</si>
  <si>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</si>
  <si>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</si>
  <si>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</si>
  <si>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</si>
  <si>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</si>
  <si>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</si>
  <si>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</si>
  <si>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</si>
  <si>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</si>
  <si>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</si>
  <si>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</si>
  <si>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</si>
  <si>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</si>
  <si>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</si>
  <si>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</si>
  <si>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</si>
  <si>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</si>
  <si>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</si>
  <si>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</si>
  <si>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</si>
  <si>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</si>
  <si>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</si>
  <si>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</si>
  <si>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</si>
  <si>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</si>
  <si>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</si>
  <si>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</si>
  <si>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</si>
  <si>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</si>
  <si>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</si>
  <si>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</si>
  <si>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</si>
  <si>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</si>
  <si>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</si>
  <si>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</si>
  <si>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</si>
  <si>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</si>
  <si>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</si>
  <si>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</si>
  <si>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</si>
  <si>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</si>
  <si>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</si>
  <si>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</si>
  <si>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</si>
  <si>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</si>
  <si>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</si>
  <si>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</si>
  <si>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</si>
  <si>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</si>
  <si>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</si>
  <si>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</si>
  <si>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</si>
  <si>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</si>
  <si>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</si>
  <si>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</si>
  <si>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</si>
  <si>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</si>
  <si>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</si>
  <si>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</si>
  <si>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</si>
  <si>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</si>
  <si>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</si>
  <si>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</si>
  <si>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</si>
  <si>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</si>
  <si>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</si>
  <si>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</si>
  <si>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</si>
  <si>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</si>
  <si>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</si>
  <si>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</si>
  <si>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</si>
  <si>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</si>
  <si>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</si>
  <si>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</si>
  <si>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</si>
  <si>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</si>
  <si>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</si>
  <si>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</si>
  <si>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</si>
  <si>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</si>
  <si>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</si>
  <si>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</si>
  <si>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</si>
  <si>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</si>
  <si>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</si>
  <si>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</si>
  <si>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</si>
  <si>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</si>
  <si>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</si>
  <si>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</si>
  <si>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</si>
  <si>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</si>
  <si>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</si>
  <si>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</si>
  <si>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</si>
  <si>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</si>
  <si>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</si>
  <si>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</si>
  <si>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</si>
  <si>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</si>
  <si>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</si>
  <si>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</si>
  <si>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</si>
  <si>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</si>
  <si>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</si>
  <si>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</si>
  <si>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</si>
  <si>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</si>
  <si>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</si>
  <si>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</si>
  <si>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</si>
  <si>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</si>
  <si>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</si>
  <si>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</si>
  <si>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</si>
  <si>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</si>
  <si>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</si>
  <si>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</si>
  <si>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</si>
  <si>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</si>
  <si>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</si>
  <si>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</si>
  <si>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</si>
  <si>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</si>
  <si>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</si>
  <si>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</si>
  <si>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</si>
  <si>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</si>
  <si>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</si>
  <si>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</si>
  <si>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</si>
  <si>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</si>
  <si>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</si>
  <si>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</si>
  <si>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</si>
  <si>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</si>
  <si>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</si>
  <si>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</si>
  <si>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</si>
  <si>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</si>
  <si>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</si>
  <si>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</si>
  <si>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</si>
  <si>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</si>
  <si>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</si>
  <si>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</si>
  <si>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</si>
  <si>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</si>
  <si>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</si>
  <si>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</si>
  <si>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</si>
  <si>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</si>
  <si>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</si>
  <si>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</si>
  <si>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</si>
  <si>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</si>
  <si>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</si>
  <si>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</si>
  <si>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</si>
  <si>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</si>
  <si>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</si>
  <si>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</si>
  <si>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</si>
  <si>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</si>
  <si>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</si>
  <si>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</si>
  <si>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</si>
  <si>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</si>
  <si>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</si>
  <si>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</si>
  <si>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</si>
  <si>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</si>
  <si>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</si>
  <si>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</si>
  <si>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</si>
  <si>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</si>
  <si>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</si>
  <si>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</si>
  <si>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</si>
  <si>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</si>
  <si>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</si>
  <si>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</si>
  <si>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</si>
  <si>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</si>
  <si>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</si>
  <si>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</si>
  <si>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</si>
  <si>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</si>
  <si>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</si>
  <si>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</si>
  <si>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</si>
  <si>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</si>
  <si>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</si>
  <si>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</si>
  <si>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</si>
  <si>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</si>
  <si>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</si>
  <si>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</si>
  <si>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</si>
  <si>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</si>
  <si>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</si>
  <si>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</si>
  <si>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</si>
  <si>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</si>
  <si>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</si>
  <si>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</si>
  <si>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</si>
  <si>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</si>
  <si>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</si>
  <si>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</si>
  <si>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</si>
  <si>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</si>
  <si>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</si>
  <si>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</si>
  <si>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</si>
  <si>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</si>
  <si>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</si>
  <si>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</si>
  <si>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</si>
  <si>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</si>
  <si>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</si>
  <si>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</si>
  <si>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</si>
  <si>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</si>
  <si>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</si>
  <si>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</si>
  <si>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</si>
  <si>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</si>
  <si>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</si>
  <si>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</si>
  <si>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</si>
  <si>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</si>
  <si>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</si>
  <si>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</si>
  <si>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</si>
  <si>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</si>
  <si>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</si>
  <si>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</si>
  <si>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</si>
  <si>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</si>
  <si>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</si>
  <si>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</si>
  <si>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</si>
  <si>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</si>
  <si>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</si>
  <si>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</si>
  <si>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</si>
  <si>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</si>
  <si>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</si>
  <si>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</si>
  <si>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</si>
  <si>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</si>
  <si>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</si>
  <si>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</si>
  <si>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</si>
  <si>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</si>
  <si>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</si>
  <si>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</si>
  <si>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</si>
  <si>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</si>
  <si>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</si>
  <si>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</si>
  <si>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</si>
  <si>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</si>
  <si>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</si>
  <si>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</si>
  <si>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</si>
  <si>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</si>
  <si>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</si>
  <si>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</si>
  <si>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</si>
  <si>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</si>
  <si>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</si>
  <si>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</si>
  <si>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</si>
  <si>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</si>
  <si>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</si>
  <si>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</si>
  <si>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</si>
  <si>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</si>
  <si>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</si>
  <si>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</si>
  <si>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</si>
  <si>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</si>
  <si>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</si>
  <si>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</si>
  <si>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</si>
  <si>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</si>
  <si>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</si>
  <si>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</si>
  <si>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</si>
  <si>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</si>
  <si>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</si>
  <si>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</si>
  <si>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</si>
  <si>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</si>
  <si>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</si>
  <si>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</si>
  <si>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</si>
  <si>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</si>
  <si>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</si>
  <si>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</si>
  <si>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</si>
  <si>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</si>
  <si>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</si>
  <si>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</si>
  <si>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</si>
  <si>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</si>
  <si>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</si>
  <si>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</si>
  <si>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</si>
  <si>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</si>
  <si>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</si>
  <si>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</si>
  <si>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</si>
  <si>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</si>
  <si>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</si>
  <si>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</si>
  <si>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</si>
  <si>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</si>
  <si>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</si>
  <si>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</si>
  <si>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</si>
  <si>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</si>
  <si>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</si>
  <si>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</si>
  <si>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</si>
  <si>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</si>
  <si>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</si>
  <si>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</si>
  <si>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</si>
  <si>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</si>
  <si>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</si>
  <si>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</si>
  <si>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</si>
  <si>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</si>
  <si>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</si>
  <si>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</si>
  <si>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</si>
  <si>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</si>
  <si>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</si>
  <si>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</si>
  <si>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</si>
  <si>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</si>
  <si>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</si>
  <si>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</si>
  <si>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</si>
  <si>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</si>
  <si>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</si>
  <si>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</si>
  <si>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</si>
  <si>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</si>
  <si>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</si>
  <si>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</si>
  <si>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</si>
  <si>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</si>
  <si>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</si>
  <si>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</si>
  <si>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</si>
  <si>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</si>
  <si>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</si>
  <si>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</si>
  <si>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</si>
  <si>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</si>
  <si>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</si>
  <si>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</si>
  <si>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</si>
  <si>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</si>
  <si>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</si>
  <si>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</si>
  <si>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</si>
  <si>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</si>
  <si>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</si>
  <si>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</si>
  <si>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</si>
  <si>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</si>
  <si>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</si>
  <si>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</si>
  <si>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</si>
  <si>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</si>
  <si>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</si>
  <si>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</si>
  <si>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</si>
  <si>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</si>
  <si>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</si>
  <si>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</si>
  <si>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</si>
  <si>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</si>
  <si>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</si>
  <si>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</si>
  <si>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</si>
  <si>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</si>
  <si>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</si>
  <si>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</si>
  <si>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</si>
  <si>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</si>
  <si>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</si>
  <si>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</si>
  <si>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</si>
  <si>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</si>
  <si>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</si>
  <si>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</si>
  <si>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</si>
  <si>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</si>
  <si>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</si>
  <si>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</si>
  <si>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</si>
  <si>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</si>
  <si>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</si>
  <si>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</si>
  <si>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</si>
  <si>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</si>
  <si>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</si>
  <si>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</si>
  <si>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</si>
  <si>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</si>
  <si>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</si>
  <si>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</si>
  <si>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</si>
  <si>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</si>
  <si>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</si>
  <si>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</si>
  <si>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</si>
  <si>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</si>
  <si>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</si>
  <si>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</si>
  <si>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</si>
  <si>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</si>
  <si>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</si>
  <si>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</si>
  <si>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</si>
  <si>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</si>
  <si>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</si>
  <si>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</si>
  <si>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</si>
  <si>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</si>
  <si>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</si>
  <si>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</si>
  <si>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</si>
  <si>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</si>
  <si>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</si>
  <si>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</si>
  <si>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</si>
  <si>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</si>
  <si>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</si>
  <si>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</si>
  <si>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</si>
  <si>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</si>
  <si>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</si>
  <si>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</si>
  <si>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</si>
  <si>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</si>
  <si>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</si>
  <si>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</si>
  <si>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</si>
  <si>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</si>
  <si>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</si>
  <si>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</si>
  <si>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</si>
  <si>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</si>
  <si>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</si>
  <si>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</si>
  <si>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</si>
  <si>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</si>
  <si>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</si>
  <si>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</si>
  <si>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</si>
  <si>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</si>
  <si>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</si>
  <si>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</si>
  <si>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</si>
  <si>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</si>
  <si>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</si>
  <si>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</si>
  <si>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</si>
  <si>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</si>
  <si>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</si>
  <si>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</si>
  <si>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</si>
  <si>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</si>
  <si>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</si>
  <si>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</si>
  <si>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</si>
  <si>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</si>
  <si>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</si>
  <si>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</si>
  <si>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</si>
  <si>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</si>
  <si>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</si>
  <si>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</si>
  <si>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</si>
  <si>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</si>
  <si>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</si>
  <si>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</si>
  <si>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</si>
  <si>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</si>
  <si>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</si>
  <si>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</si>
  <si>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</si>
  <si>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</si>
  <si>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</si>
  <si>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</si>
  <si>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</si>
  <si>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</si>
  <si>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</si>
  <si>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</si>
  <si>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</si>
  <si>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</si>
  <si>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</si>
  <si>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</si>
  <si>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</si>
  <si>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</si>
  <si>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</si>
  <si>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</si>
  <si>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</si>
  <si>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</si>
  <si>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</si>
  <si>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</si>
  <si>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</si>
  <si>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</si>
  <si>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</si>
  <si>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</si>
  <si>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</si>
  <si>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</si>
  <si>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</si>
  <si>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</si>
  <si>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</si>
  <si>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</si>
  <si>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</si>
  <si>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</si>
  <si>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</si>
  <si>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</si>
  <si>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</si>
  <si>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</si>
  <si>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</si>
  <si>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</si>
  <si>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</si>
  <si>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</si>
  <si>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</si>
  <si>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</si>
  <si>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</si>
  <si>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</si>
  <si>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</si>
  <si>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</si>
  <si>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</si>
  <si>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</si>
  <si>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</si>
  <si>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</si>
  <si>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</si>
  <si>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</si>
  <si>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</si>
  <si>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</si>
  <si>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</si>
  <si>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</si>
  <si>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</si>
  <si>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</si>
  <si>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</si>
  <si>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</si>
  <si>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</si>
  <si>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</si>
  <si>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</si>
  <si>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</si>
  <si>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</si>
  <si>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</si>
  <si>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</si>
  <si>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</si>
  <si>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</si>
  <si>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</si>
  <si>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</si>
  <si>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</si>
  <si>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</si>
  <si>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</si>
  <si>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</si>
  <si>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</si>
  <si>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</si>
  <si>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</si>
  <si>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</si>
  <si>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</si>
  <si>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</si>
  <si>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</si>
  <si>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</si>
  <si>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</si>
  <si>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</si>
  <si>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</si>
  <si>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</si>
  <si>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</si>
  <si>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</si>
  <si>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</si>
  <si>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</si>
  <si>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</si>
  <si>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</si>
  <si>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</si>
  <si>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</si>
  <si>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</si>
  <si>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</si>
  <si>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</si>
  <si>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</si>
  <si>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</si>
  <si>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</si>
  <si>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</si>
  <si>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</si>
  <si>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</si>
  <si>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</si>
  <si>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</si>
  <si>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</si>
  <si>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</si>
  <si>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</si>
  <si>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</si>
  <si>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</si>
  <si>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</si>
  <si>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</si>
  <si>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</si>
  <si>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</si>
  <si>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</si>
  <si>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</si>
  <si>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</si>
  <si>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</si>
  <si>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</si>
  <si>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</si>
  <si>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</si>
  <si>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</si>
  <si>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</si>
  <si>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</si>
  <si>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</si>
  <si>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</si>
  <si>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</si>
  <si>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</si>
  <si>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</si>
  <si>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</si>
  <si>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</si>
  <si>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</si>
  <si>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</si>
  <si>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</si>
  <si>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</si>
  <si>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</si>
  <si>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</si>
  <si>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</si>
  <si>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</si>
  <si>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</si>
  <si>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</si>
  <si>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</si>
  <si>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</si>
  <si>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</si>
  <si>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</si>
  <si>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</si>
  <si>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</si>
  <si>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</si>
  <si>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</si>
  <si>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</si>
  <si>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</si>
  <si>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</si>
  <si>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</si>
  <si>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</si>
  <si>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</si>
  <si>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</si>
  <si>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</si>
  <si>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</si>
  <si>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</si>
  <si>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</si>
  <si>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</si>
  <si>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</si>
  <si>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</si>
  <si>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</si>
  <si>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</si>
  <si>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</si>
  <si>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</si>
  <si>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</si>
  <si>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</si>
  <si>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</si>
  <si>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</si>
  <si>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</si>
  <si>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</si>
  <si>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</si>
  <si>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</si>
  <si>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</si>
  <si>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</si>
  <si>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</si>
  <si>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</si>
  <si>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</si>
  <si>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</si>
  <si>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</si>
  <si>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</si>
  <si>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</si>
  <si>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</si>
  <si>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</si>
  <si>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</si>
  <si>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</si>
  <si>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</si>
  <si>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</si>
  <si>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</si>
  <si>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</si>
  <si>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</si>
  <si>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</si>
  <si>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</si>
  <si>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</si>
  <si>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</si>
  <si>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</si>
  <si>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</si>
  <si>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</si>
  <si>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</si>
  <si>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</si>
  <si>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</si>
  <si>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</si>
  <si>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</si>
  <si>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</si>
  <si>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</si>
  <si>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</si>
  <si>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</si>
  <si>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</si>
  <si>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</si>
  <si>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</si>
  <si>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</si>
  <si>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</si>
  <si>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</si>
  <si>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</si>
  <si>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</si>
  <si>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</si>
  <si>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</si>
  <si>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</si>
  <si>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</si>
  <si>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</si>
  <si>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</si>
  <si>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</si>
  <si>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</si>
  <si>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</si>
  <si>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</si>
  <si>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</si>
  <si>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</si>
  <si>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</si>
  <si>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</si>
  <si>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</si>
  <si>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</si>
  <si>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</si>
  <si>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</si>
  <si>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</si>
  <si>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</si>
  <si>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</si>
  <si>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</si>
  <si>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</si>
  <si>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</si>
  <si>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</si>
  <si>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</si>
  <si>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</si>
  <si>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</si>
  <si>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</si>
  <si>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</si>
  <si>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</si>
  <si>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</si>
  <si>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</si>
  <si>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</si>
  <si>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</si>
  <si>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</si>
  <si>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</si>
  <si>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</si>
  <si>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</si>
  <si>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</si>
  <si>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</si>
  <si>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</si>
  <si>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</si>
  <si>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</si>
  <si>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</si>
  <si>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</si>
  <si>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</si>
  <si>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</si>
  <si>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</si>
  <si>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</si>
  <si>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</si>
  <si>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</si>
  <si>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</si>
  <si>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</si>
  <si>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</si>
  <si>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</si>
  <si>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</si>
  <si>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</si>
  <si>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</si>
  <si>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</si>
  <si>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</si>
  <si>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</si>
  <si>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</si>
  <si>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</si>
  <si>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</si>
  <si>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</si>
  <si>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</si>
  <si>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</si>
  <si>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</si>
  <si>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</si>
  <si>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</si>
  <si>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</si>
  <si>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</si>
  <si>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</si>
  <si>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</si>
  <si>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</si>
  <si>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</si>
  <si>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</si>
  <si>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</si>
  <si>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</si>
  <si>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</si>
  <si>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</si>
  <si>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</si>
  <si>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</si>
  <si>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</si>
  <si>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</si>
  <si>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</si>
  <si>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</si>
  <si>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</si>
  <si>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</si>
  <si>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</si>
  <si>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</si>
  <si>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</si>
  <si>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</si>
  <si>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</si>
  <si>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</si>
  <si>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</si>
  <si>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</si>
  <si>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</si>
  <si>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</si>
  <si>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</si>
  <si>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</si>
  <si>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</si>
  <si>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</si>
  <si>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</si>
  <si>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</si>
  <si>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</si>
  <si>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</si>
  <si>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</si>
  <si>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</si>
  <si>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</si>
  <si>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</si>
  <si>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</si>
  <si>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</si>
  <si>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</si>
  <si>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</si>
  <si>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</si>
  <si>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</si>
  <si>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</si>
  <si>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</si>
  <si>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</si>
  <si>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</si>
  <si>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</si>
  <si>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</si>
  <si>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</si>
  <si>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</si>
  <si>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</si>
  <si>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</si>
  <si>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</si>
  <si>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</si>
  <si>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</si>
  <si>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</si>
  <si>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</si>
  <si>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</si>
  <si>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</si>
  <si>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</si>
  <si>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</si>
  <si>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</si>
  <si>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</si>
  <si>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</si>
  <si>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</si>
  <si>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</si>
  <si>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</si>
  <si>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</si>
  <si>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</si>
  <si>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</si>
  <si>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</si>
  <si>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</si>
  <si>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</si>
  <si>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</si>
  <si>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</si>
  <si>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</si>
  <si>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</si>
  <si>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</si>
  <si>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</si>
  <si>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</si>
  <si>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</si>
  <si>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</si>
  <si>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</si>
  <si>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</si>
  <si>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</si>
  <si>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</si>
  <si>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</si>
  <si>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</si>
  <si>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</si>
  <si>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</si>
  <si>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</si>
  <si>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</si>
  <si>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</si>
  <si>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</si>
  <si>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</si>
  <si>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</si>
  <si>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</si>
  <si>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</si>
  <si>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</si>
  <si>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</si>
  <si>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</si>
  <si>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</si>
  <si>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</si>
  <si>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</si>
  <si>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</si>
  <si>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</si>
  <si>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</si>
  <si>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</si>
  <si>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</si>
  <si>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</si>
  <si>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</si>
  <si>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</si>
  <si>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</si>
  <si>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</si>
  <si>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</si>
  <si>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</si>
  <si>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</si>
  <si>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</si>
  <si>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</si>
  <si>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</si>
  <si>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</si>
  <si>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</si>
  <si>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</si>
  <si>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</si>
  <si>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</si>
  <si>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</si>
  <si>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</si>
  <si>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</si>
  <si>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</si>
  <si>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</si>
  <si>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</si>
  <si>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</si>
  <si>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</si>
  <si>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</si>
  <si>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</si>
  <si>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</si>
  <si>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</si>
  <si>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</si>
  <si>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</si>
  <si>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</si>
  <si>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</si>
  <si>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</si>
  <si>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</si>
  <si>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</si>
  <si>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</si>
  <si>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</si>
  <si>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</si>
  <si>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</si>
  <si>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</si>
  <si>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</si>
  <si>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</si>
  <si>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</si>
  <si>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</si>
  <si>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</si>
  <si>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</si>
  <si>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</si>
  <si>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</si>
  <si>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</si>
  <si>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</si>
  <si>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</si>
  <si>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</si>
  <si>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</si>
  <si>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</si>
  <si>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</si>
  <si>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</si>
  <si>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</si>
  <si>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</si>
  <si>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</si>
  <si>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</si>
  <si>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</si>
  <si>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</si>
  <si>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</si>
  <si>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</si>
  <si>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</si>
  <si>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</si>
  <si>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</si>
  <si>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</si>
  <si>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</si>
  <si>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</si>
  <si>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</si>
  <si>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</si>
  <si>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</si>
  <si>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</si>
  <si>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</si>
  <si>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</si>
  <si>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</si>
  <si>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</si>
  <si>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</si>
  <si>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</si>
  <si>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</si>
  <si>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</si>
  <si>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</si>
  <si>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</si>
  <si>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</si>
  <si>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</si>
  <si>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</si>
  <si>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</si>
  <si>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</si>
  <si>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</si>
  <si>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</si>
  <si>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</si>
  <si>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</si>
  <si>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</si>
  <si>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</si>
  <si>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</si>
  <si>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</si>
  <si>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</si>
  <si>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</si>
  <si>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</si>
  <si>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</si>
  <si>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</si>
  <si>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</si>
  <si>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</si>
  <si>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</si>
  <si>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</si>
  <si>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</si>
  <si>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</si>
  <si>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</si>
  <si>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</si>
  <si>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</si>
  <si>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</si>
  <si>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</si>
  <si>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</si>
  <si>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</si>
  <si>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</si>
  <si>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</si>
  <si>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</si>
  <si>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</si>
  <si>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</si>
  <si>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</si>
  <si>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</si>
  <si>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</si>
  <si>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</si>
  <si>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</si>
  <si>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</si>
  <si>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</si>
  <si>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</si>
  <si>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</si>
  <si>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</si>
  <si>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</si>
  <si>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</si>
  <si>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</si>
  <si>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</si>
  <si>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</si>
  <si>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</si>
  <si>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</si>
  <si>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</si>
  <si>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</si>
  <si>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</si>
  <si>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</si>
  <si>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</si>
  <si>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</si>
  <si>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</si>
  <si>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</si>
  <si>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</si>
  <si>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</si>
  <si>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</si>
  <si>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</si>
  <si>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</si>
  <si>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</si>
  <si>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</si>
  <si>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</si>
  <si>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</si>
  <si>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</si>
  <si>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</si>
  <si>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</si>
  <si>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</si>
  <si>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</si>
  <si>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</si>
  <si>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</si>
  <si>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</si>
  <si>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</si>
  <si>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</si>
  <si>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</si>
  <si>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</si>
  <si>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</si>
  <si>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</si>
  <si>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</si>
  <si>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</si>
  <si>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</si>
  <si>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</si>
  <si>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</si>
  <si>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</si>
  <si>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</si>
  <si>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</si>
  <si>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</si>
  <si>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</si>
  <si>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</si>
  <si>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</si>
  <si>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</si>
  <si>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</si>
  <si>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</si>
  <si>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</si>
  <si>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</si>
  <si>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</si>
  <si>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</si>
  <si>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</si>
  <si>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</si>
  <si>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</si>
  <si>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</si>
  <si>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</si>
  <si>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</si>
  <si>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</si>
  <si>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</si>
  <si>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</si>
  <si>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</si>
  <si>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</si>
  <si>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</si>
  <si>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</si>
  <si>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</si>
  <si>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</si>
  <si>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</si>
  <si>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</si>
  <si>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</si>
  <si>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</si>
  <si>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</si>
  <si>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</si>
  <si>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</si>
  <si>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</si>
  <si>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</si>
  <si>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</si>
  <si>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</si>
  <si>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</si>
  <si>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</si>
  <si>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</si>
  <si>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</si>
  <si>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</si>
  <si>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</si>
  <si>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</si>
  <si>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</si>
  <si>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</si>
  <si>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</si>
  <si>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</si>
  <si>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</si>
  <si>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</si>
  <si>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</si>
  <si>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</si>
  <si>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</si>
  <si>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</si>
  <si>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</si>
  <si>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</si>
  <si>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</si>
  <si>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</si>
  <si>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</si>
  <si>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</si>
  <si>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</si>
  <si>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</si>
  <si>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</si>
  <si>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</si>
  <si>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</si>
  <si>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</si>
  <si>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</si>
  <si>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</si>
  <si>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</si>
  <si>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</si>
  <si>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</si>
  <si>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</si>
  <si>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</si>
  <si>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</si>
  <si>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</si>
  <si>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</si>
  <si>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</si>
  <si>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</si>
  <si>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</si>
  <si>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</si>
  <si>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</si>
  <si>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</si>
  <si>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</si>
  <si>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</si>
  <si>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</si>
  <si>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</si>
  <si>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</si>
  <si>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</si>
  <si>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</si>
  <si>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</si>
  <si>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</si>
  <si>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</si>
  <si>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</si>
  <si>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</si>
  <si>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</si>
  <si>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</si>
  <si>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</si>
  <si>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</si>
  <si>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</si>
  <si>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</si>
  <si>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</si>
  <si>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</si>
  <si>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</si>
  <si>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</si>
  <si>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</si>
  <si>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</si>
  <si>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</si>
  <si>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</si>
  <si>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</si>
  <si>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</si>
  <si>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</si>
  <si>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</si>
  <si>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</si>
  <si>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</si>
  <si>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</si>
  <si>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</si>
  <si>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</si>
  <si>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</si>
  <si>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</si>
  <si>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</si>
  <si>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</si>
  <si>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</si>
  <si>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</si>
  <si>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</si>
  <si>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</si>
  <si>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</si>
  <si>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</si>
  <si>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</si>
  <si>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</si>
  <si>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</si>
  <si>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</si>
  <si>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</si>
  <si>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</si>
  <si>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</si>
  <si>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</si>
  <si>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</si>
  <si>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</si>
  <si>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</si>
  <si>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</si>
  <si>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</si>
  <si>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</si>
  <si>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</si>
  <si>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</si>
  <si>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</si>
  <si>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</si>
  <si>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</si>
  <si>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</si>
  <si>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</si>
  <si>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</si>
  <si>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</si>
  <si>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</si>
  <si>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</si>
  <si>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</si>
  <si>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</si>
  <si>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</si>
  <si>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</si>
  <si>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</si>
  <si>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</si>
  <si>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</si>
  <si>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</si>
  <si>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</si>
  <si>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</si>
  <si>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</si>
  <si>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</si>
  <si>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</si>
  <si>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</si>
  <si>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</si>
  <si>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</si>
  <si>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</si>
  <si>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</si>
  <si>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</si>
  <si>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</si>
  <si>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</si>
  <si>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</si>
  <si>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</si>
  <si>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</si>
  <si>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</si>
  <si>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</si>
  <si>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</si>
  <si>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</si>
  <si>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</si>
  <si>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</si>
  <si>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</si>
  <si>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</si>
  <si>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</si>
  <si>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</si>
  <si>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</si>
  <si>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</si>
  <si>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</si>
  <si>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</si>
  <si>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</si>
  <si>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</si>
  <si>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</si>
  <si>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</si>
  <si>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</si>
  <si>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</si>
  <si>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</si>
  <si>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</si>
  <si>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</si>
  <si>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</si>
  <si>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</si>
  <si>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</si>
  <si>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</si>
  <si>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</si>
  <si>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</si>
  <si>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</si>
  <si>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</si>
  <si>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</si>
  <si>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</si>
  <si>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</si>
  <si>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</si>
  <si>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</si>
  <si>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</si>
  <si>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</si>
  <si>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</si>
  <si>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</si>
  <si>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</si>
  <si>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</si>
  <si>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</si>
  <si>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</si>
  <si>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</si>
  <si>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</si>
  <si>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</si>
  <si>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</si>
  <si>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</si>
  <si>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</si>
  <si>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</si>
  <si>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</si>
  <si>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</si>
  <si>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</si>
  <si>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</si>
  <si>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</si>
  <si>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</si>
  <si>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</si>
  <si>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</si>
  <si>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</si>
  <si>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</si>
  <si>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</si>
  <si>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</si>
  <si>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</si>
  <si>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</si>
  <si>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</si>
  <si>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</si>
  <si>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</si>
  <si>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</si>
  <si>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</si>
  <si>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</si>
  <si>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</si>
  <si>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</si>
  <si>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</si>
  <si>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</si>
  <si>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</si>
  <si>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</si>
  <si>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</si>
  <si>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</si>
  <si>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</si>
  <si>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</si>
  <si>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</si>
  <si>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</si>
  <si>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</si>
  <si>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</si>
  <si>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</si>
  <si>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</si>
  <si>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</si>
  <si>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</si>
  <si>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</si>
  <si>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</si>
  <si>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</si>
  <si>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</si>
  <si>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</si>
  <si>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</si>
  <si>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</si>
  <si>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</si>
  <si>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</si>
  <si>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</si>
  <si>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</si>
  <si>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</si>
  <si>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</si>
  <si>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</si>
  <si>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</si>
  <si>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</si>
  <si>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</si>
  <si>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</si>
  <si>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</si>
  <si>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</si>
  <si>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</si>
  <si>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</si>
  <si>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</si>
  <si>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</si>
  <si>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</si>
  <si>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</si>
  <si>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</si>
  <si>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</si>
  <si>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</si>
  <si>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</si>
  <si>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</si>
  <si>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</si>
  <si>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</si>
  <si>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</si>
  <si>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</si>
  <si>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</si>
  <si>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</si>
  <si>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</si>
  <si>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</si>
  <si>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</si>
  <si>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</si>
  <si>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</si>
  <si>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</si>
  <si>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</si>
  <si>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</si>
  <si>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</si>
  <si>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</si>
  <si>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</si>
  <si>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</si>
  <si>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</si>
  <si>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</si>
  <si>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</si>
  <si>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</si>
  <si>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</si>
  <si>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</si>
  <si>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</si>
  <si>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</si>
  <si>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</si>
  <si>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</si>
  <si>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</si>
  <si>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</si>
  <si>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</si>
  <si>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</si>
  <si>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</si>
  <si>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</si>
  <si>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</si>
  <si>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</si>
  <si>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</si>
  <si>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</si>
  <si>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</si>
  <si>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</si>
  <si>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</si>
  <si>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</si>
  <si>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</si>
  <si>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</si>
  <si>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</si>
  <si>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</si>
  <si>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</si>
  <si>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</si>
  <si>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</si>
  <si>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</si>
  <si>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</si>
  <si>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</si>
  <si>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</si>
  <si>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</si>
  <si>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</si>
  <si>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</si>
  <si>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</si>
  <si>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</si>
  <si>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</si>
  <si>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</si>
  <si>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</si>
  <si>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</si>
  <si>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</si>
  <si>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</si>
  <si>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</si>
  <si>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</si>
  <si>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</si>
  <si>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</si>
  <si>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</si>
  <si>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</si>
  <si>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</si>
  <si>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</si>
  <si>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</si>
  <si>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</si>
  <si>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</si>
  <si>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</si>
  <si>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</si>
  <si>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</si>
  <si>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</si>
  <si>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</si>
  <si>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</si>
  <si>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</si>
  <si>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</si>
  <si>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</si>
  <si>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</si>
  <si>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</si>
  <si>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</si>
  <si>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</si>
  <si>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</si>
  <si>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</si>
  <si>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</si>
  <si>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</si>
  <si>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</si>
  <si>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</si>
  <si>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</si>
  <si>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</si>
  <si>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</si>
  <si>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</si>
  <si>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</si>
  <si>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</si>
  <si>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</si>
  <si>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</si>
  <si>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</si>
  <si>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</si>
  <si>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</si>
  <si>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</si>
  <si>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</si>
  <si>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</si>
  <si>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</si>
  <si>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</si>
  <si>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</si>
  <si>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</si>
  <si>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</si>
  <si>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</si>
  <si>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</si>
  <si>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</si>
  <si>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</si>
  <si>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</si>
  <si>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</si>
  <si>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</si>
  <si>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</si>
  <si>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</si>
  <si>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</si>
  <si>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</si>
  <si>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</si>
  <si>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</si>
  <si>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</si>
  <si>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</si>
  <si>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</si>
  <si>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</si>
  <si>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</si>
  <si>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</si>
  <si>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</si>
  <si>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</si>
  <si>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</si>
  <si>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</si>
  <si>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</si>
  <si>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</si>
  <si>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</si>
  <si>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</si>
  <si>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</si>
  <si>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</si>
  <si>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</si>
  <si>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</si>
  <si>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</si>
  <si>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</si>
  <si>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</si>
  <si>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</si>
  <si>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</si>
  <si>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</si>
  <si>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</si>
  <si>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</si>
  <si>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</si>
  <si>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</si>
  <si>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</si>
  <si>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</si>
  <si>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</si>
  <si>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</si>
  <si>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</si>
  <si>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</si>
  <si>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</si>
  <si>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</si>
  <si>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</si>
  <si>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</si>
  <si>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</si>
  <si>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</si>
  <si>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</si>
  <si>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</si>
  <si>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</si>
  <si>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</si>
  <si>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</si>
  <si>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</si>
  <si>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</si>
  <si>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</si>
  <si>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</si>
  <si>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</si>
  <si>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</si>
  <si>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</si>
  <si>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</si>
  <si>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</si>
  <si>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</si>
  <si>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</si>
  <si>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</si>
  <si>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</si>
  <si>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</si>
  <si>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</si>
  <si>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</si>
  <si>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</si>
  <si>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</si>
  <si>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</si>
  <si>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</si>
  <si>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</si>
  <si>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</si>
  <si>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</si>
  <si>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</si>
  <si>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</si>
  <si>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</si>
  <si>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</si>
  <si>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</si>
  <si>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</si>
  <si>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</si>
  <si>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</si>
  <si>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</si>
  <si>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</si>
  <si>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</si>
  <si>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</si>
  <si>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</si>
  <si>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</si>
  <si>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</si>
  <si>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</si>
  <si>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</si>
  <si>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</si>
  <si>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</si>
  <si>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</si>
  <si>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</si>
  <si>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</si>
  <si>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</si>
  <si>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</si>
  <si>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</si>
  <si>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</si>
  <si>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</si>
  <si>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</si>
  <si>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</si>
  <si>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</si>
  <si>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</si>
  <si>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</si>
  <si>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</si>
  <si>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</si>
  <si>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</si>
  <si>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</si>
  <si>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</si>
  <si>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</si>
  <si>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</si>
  <si>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</si>
  <si>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</si>
  <si>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</si>
  <si>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</si>
  <si>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</si>
  <si>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</si>
  <si>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</si>
  <si>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</si>
  <si>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</si>
  <si>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</si>
  <si>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</si>
  <si>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</si>
  <si>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</si>
  <si>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</si>
  <si>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</si>
  <si>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</si>
  <si>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</si>
  <si>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</si>
  <si>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</si>
  <si>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</si>
  <si>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</si>
  <si>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</si>
  <si>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</si>
  <si>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</si>
  <si>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</si>
  <si>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</si>
  <si>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</si>
  <si>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</si>
  <si>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</si>
  <si>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</si>
  <si>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</si>
  <si>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</si>
  <si>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</si>
  <si>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</si>
  <si>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</si>
  <si>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</si>
  <si>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</si>
  <si>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</si>
  <si>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</si>
  <si>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</si>
  <si>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</si>
  <si>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</si>
  <si>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</si>
  <si>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</si>
  <si>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</si>
  <si>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</si>
  <si>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</si>
  <si>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</si>
  <si>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</si>
  <si>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</si>
  <si>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</si>
  <si>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</si>
  <si>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</si>
  <si>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</si>
  <si>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</si>
  <si>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</si>
  <si>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</si>
  <si>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</si>
  <si>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</si>
  <si>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</si>
  <si>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</si>
  <si>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</si>
  <si>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</si>
  <si>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</si>
  <si>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</si>
  <si>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</si>
  <si>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</si>
  <si>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</si>
  <si>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</si>
  <si>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</si>
  <si>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</si>
  <si>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</si>
  <si>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</si>
  <si>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</si>
  <si>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</si>
  <si>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</si>
  <si>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</si>
  <si>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</si>
  <si>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</si>
  <si>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</si>
  <si>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</si>
  <si>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</si>
  <si>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</si>
  <si>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</si>
  <si>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</si>
  <si>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</si>
  <si>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</si>
  <si>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</si>
  <si>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</si>
  <si>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</si>
  <si>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</si>
  <si>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</si>
  <si>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</si>
  <si>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</si>
  <si>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</si>
  <si>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</si>
  <si>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</si>
  <si>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</si>
  <si>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</si>
  <si>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</si>
  <si>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</si>
  <si>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</si>
  <si>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</si>
  <si>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</si>
  <si>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</si>
  <si>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</si>
  <si>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</si>
  <si>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</si>
  <si>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</si>
  <si>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</si>
  <si>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</si>
  <si>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</si>
  <si>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</si>
  <si>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</si>
  <si>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</si>
  <si>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</si>
  <si>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</si>
  <si>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</si>
  <si>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</si>
  <si>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</si>
  <si>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</si>
  <si>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</si>
  <si>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</si>
  <si>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</si>
  <si>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</si>
  <si>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</si>
  <si>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</si>
  <si>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</si>
  <si>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</si>
  <si>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</si>
  <si>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</si>
  <si>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</si>
  <si>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</si>
  <si>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</si>
  <si>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</si>
  <si>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</si>
  <si>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</si>
  <si>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</si>
  <si>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</si>
  <si>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</si>
  <si>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</si>
  <si>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</si>
  <si>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</si>
  <si>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</si>
  <si>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</si>
  <si>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</si>
  <si>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</si>
  <si>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</si>
  <si>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</si>
  <si>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</si>
  <si>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</si>
  <si>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</si>
  <si>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</si>
  <si>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</si>
  <si>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</si>
  <si>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</si>
  <si>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</si>
  <si>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</si>
  <si>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</si>
  <si>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</si>
  <si>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</si>
  <si>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</si>
  <si>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</si>
  <si>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</si>
  <si>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</si>
  <si>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</si>
  <si>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</si>
  <si>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</si>
  <si>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</si>
  <si>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</si>
  <si>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</si>
  <si>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</si>
  <si>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</si>
  <si>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</si>
  <si>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</si>
  <si>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</si>
  <si>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</si>
  <si>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</si>
  <si>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</si>
  <si>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</si>
  <si>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</si>
  <si>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</si>
  <si>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</si>
  <si>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</si>
  <si>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</si>
  <si>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</si>
  <si>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</si>
  <si>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</si>
  <si>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</si>
  <si>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</si>
  <si>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</si>
  <si>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</si>
  <si>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</si>
  <si>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</si>
  <si>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</si>
  <si>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</si>
  <si>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</si>
  <si>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</si>
  <si>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</si>
  <si>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</si>
  <si>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</si>
  <si>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</si>
  <si>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</si>
  <si>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</si>
  <si>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</si>
  <si>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</si>
  <si>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</si>
  <si>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</si>
  <si>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</si>
  <si>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</si>
  <si>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</si>
  <si>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</si>
  <si>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</si>
  <si>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</si>
  <si>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</si>
  <si>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</si>
  <si>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</si>
  <si>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</si>
  <si>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</si>
  <si>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</si>
  <si>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</si>
  <si>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</si>
  <si>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</si>
  <si>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</si>
  <si>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</si>
  <si>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</si>
  <si>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</si>
  <si>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</si>
  <si>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</si>
  <si>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</si>
  <si>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</si>
  <si>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</si>
  <si>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</si>
  <si>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</si>
  <si>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</si>
  <si>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</si>
  <si>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</si>
  <si>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</si>
  <si>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</si>
  <si>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</si>
  <si>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</si>
  <si>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</si>
  <si>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</si>
  <si>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</si>
  <si>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</si>
  <si>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</si>
  <si>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</si>
  <si>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</si>
  <si>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</si>
  <si>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</si>
  <si>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</si>
  <si>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</si>
  <si>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</si>
  <si>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</si>
  <si>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</si>
  <si>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</si>
  <si>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</si>
  <si>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</si>
  <si>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</si>
  <si>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</si>
  <si>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</si>
  <si>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</si>
  <si>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</si>
  <si>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</si>
  <si>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</si>
  <si>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</si>
  <si>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</si>
  <si>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</si>
  <si>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</si>
  <si>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</si>
  <si>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</si>
  <si>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</si>
  <si>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</si>
  <si>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</si>
  <si>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</si>
  <si>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</si>
  <si>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</si>
  <si>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</si>
  <si>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</si>
  <si>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</si>
  <si>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</si>
  <si>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</si>
  <si>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</si>
  <si>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</si>
  <si>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</si>
  <si>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</si>
  <si>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</si>
  <si>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</si>
  <si>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</si>
  <si>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</si>
  <si>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</si>
  <si>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</si>
  <si>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</si>
  <si>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</si>
  <si>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</si>
  <si>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</si>
  <si>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</si>
  <si>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</si>
  <si>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</si>
  <si>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</si>
  <si>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</si>
  <si>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</si>
  <si>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</si>
  <si>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</si>
  <si>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</si>
  <si>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</si>
  <si>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</si>
  <si>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</si>
  <si>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</si>
  <si>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</si>
  <si>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</si>
  <si>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</si>
  <si>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</si>
  <si>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</si>
  <si>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</si>
  <si>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</si>
  <si>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</si>
  <si>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</si>
  <si>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</si>
  <si>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</si>
  <si>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</si>
  <si>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</si>
  <si>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</si>
  <si>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</si>
  <si>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</si>
  <si>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</si>
  <si>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</si>
  <si>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</si>
  <si>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</si>
  <si>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</si>
  <si>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</si>
  <si>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</si>
  <si>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</si>
  <si>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</si>
  <si>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</si>
  <si>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</si>
  <si>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</si>
  <si>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</si>
  <si>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</si>
  <si>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</si>
  <si>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</si>
  <si>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</si>
  <si>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</si>
  <si>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</si>
  <si>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</si>
  <si>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</si>
  <si>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</si>
  <si>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</si>
  <si>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</si>
  <si>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</si>
  <si>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</si>
  <si>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</si>
  <si>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</si>
  <si>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</si>
  <si>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</si>
  <si>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</si>
  <si>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</si>
  <si>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</si>
  <si>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</si>
  <si>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</si>
  <si>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</si>
  <si>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</si>
  <si>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</si>
  <si>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</si>
  <si>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</si>
  <si>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</si>
  <si>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</si>
  <si>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</si>
  <si>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</si>
  <si>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</si>
  <si>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</si>
  <si>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</si>
  <si>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</si>
  <si>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</si>
  <si>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</si>
  <si>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</si>
  <si>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</si>
  <si>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</si>
  <si>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</si>
  <si>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</si>
  <si>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</si>
  <si>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</si>
  <si>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</si>
  <si>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</si>
  <si>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</si>
  <si>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</si>
  <si>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</si>
  <si>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</si>
  <si>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</si>
  <si>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</si>
  <si>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</si>
  <si>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</si>
  <si>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</si>
  <si>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</si>
  <si>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</si>
  <si>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</si>
  <si>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</si>
  <si>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</si>
  <si>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</si>
  <si>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</si>
  <si>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</si>
  <si>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</si>
  <si>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</si>
  <si>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</si>
  <si>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</si>
  <si>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</si>
  <si>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</si>
  <si>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</si>
  <si>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</si>
  <si>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</si>
  <si>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</si>
  <si>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</si>
  <si>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</si>
  <si>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</si>
  <si>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</si>
  <si>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</si>
  <si>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</si>
  <si>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</si>
  <si>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</si>
  <si>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</si>
  <si>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</si>
  <si>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</si>
  <si>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</si>
  <si>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</si>
  <si>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</si>
  <si>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</si>
  <si>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</si>
  <si>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</si>
  <si>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</si>
  <si>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</si>
  <si>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</si>
  <si>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</si>
  <si>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</si>
  <si>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</si>
  <si>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</si>
  <si>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</si>
  <si>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</si>
  <si>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</si>
  <si>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</si>
  <si>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</si>
  <si>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</si>
  <si>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</si>
  <si>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</si>
  <si>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</si>
  <si>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</si>
  <si>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</si>
  <si>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</si>
  <si>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</si>
  <si>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</si>
  <si>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</si>
  <si>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</si>
  <si>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</si>
  <si>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</si>
  <si>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</si>
  <si>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</si>
  <si>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</si>
  <si>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</si>
  <si>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</si>
  <si>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</si>
  <si>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</si>
  <si>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</si>
  <si>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</si>
  <si>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</si>
  <si>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</si>
  <si>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</si>
  <si>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</si>
  <si>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</si>
  <si>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</si>
  <si>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</si>
  <si>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</si>
  <si>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</si>
  <si>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</si>
  <si>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</si>
  <si>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</si>
  <si>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</si>
  <si>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</si>
  <si>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</si>
  <si>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</si>
  <si>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</si>
  <si>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</si>
  <si>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</si>
  <si>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</si>
  <si>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</si>
  <si>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</si>
  <si>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</si>
  <si>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</si>
  <si>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</si>
  <si>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</si>
  <si>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</si>
  <si>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</si>
  <si>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</si>
  <si>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</si>
  <si>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</si>
  <si>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</si>
  <si>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</si>
  <si>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</si>
  <si>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</si>
  <si>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</si>
  <si>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</si>
  <si>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</si>
  <si>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</si>
  <si>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</si>
  <si>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</si>
  <si>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</si>
  <si>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</si>
  <si>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</si>
  <si>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</si>
  <si>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</si>
  <si>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</si>
  <si>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</si>
  <si>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</si>
  <si>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</si>
  <si>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</si>
  <si>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</si>
  <si>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</si>
  <si>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</si>
  <si>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</si>
  <si>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</si>
  <si>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</si>
  <si>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</si>
  <si>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</si>
  <si>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</si>
  <si>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</si>
  <si>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</si>
  <si>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</si>
  <si>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</si>
  <si>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</si>
  <si>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</si>
  <si>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</si>
  <si>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</si>
  <si>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</si>
  <si>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</si>
  <si>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</si>
  <si>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</si>
  <si>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</si>
  <si>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</si>
  <si>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</si>
  <si>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</si>
  <si>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</si>
  <si>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</si>
  <si>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</si>
  <si>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</si>
  <si>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</si>
  <si>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</si>
  <si>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</si>
  <si>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</si>
  <si>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</si>
  <si>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</si>
  <si>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</si>
  <si>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</si>
  <si>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</si>
  <si>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</si>
  <si>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</si>
  <si>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</si>
  <si>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</si>
  <si>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</si>
  <si>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</si>
  <si>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</si>
  <si>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</si>
  <si>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</si>
  <si>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</si>
  <si>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</si>
  <si>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</si>
  <si>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</si>
  <si>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</si>
  <si>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</si>
  <si>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</si>
  <si>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</si>
  <si>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</si>
  <si>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</si>
  <si>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</si>
  <si>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</si>
  <si>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</si>
  <si>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</si>
  <si>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</si>
  <si>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</si>
  <si>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</si>
  <si>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</si>
  <si>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</si>
  <si>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</si>
  <si>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</si>
  <si>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</si>
  <si>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</si>
  <si>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</si>
  <si>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</si>
  <si>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</si>
  <si>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</si>
  <si>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</si>
  <si>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</si>
  <si>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</si>
  <si>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</si>
  <si>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</si>
  <si>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</si>
  <si>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</si>
  <si>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</si>
  <si>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</si>
  <si>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</si>
  <si>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</si>
  <si>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</si>
  <si>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</si>
  <si>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</si>
  <si>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</si>
  <si>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</si>
  <si>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</si>
  <si>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</si>
  <si>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</si>
  <si>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</si>
  <si>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</si>
  <si>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</si>
  <si>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</si>
  <si>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</si>
  <si>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</si>
  <si>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</si>
  <si>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</si>
  <si>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</si>
  <si>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</si>
  <si>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</si>
  <si>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</si>
  <si>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</si>
  <si>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</si>
  <si>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</si>
  <si>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</si>
  <si>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</si>
  <si>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</si>
  <si>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</si>
  <si>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</si>
  <si>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</si>
  <si>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</si>
  <si>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</si>
  <si>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</si>
  <si>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</si>
  <si>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</si>
  <si>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</si>
  <si>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</si>
  <si>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</si>
  <si>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</si>
  <si>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</si>
  <si>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</si>
  <si>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</si>
  <si>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</si>
  <si>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</si>
  <si>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</si>
  <si>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</si>
  <si>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</si>
  <si>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</si>
  <si>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</si>
  <si>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</si>
  <si>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</si>
  <si>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</si>
  <si>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</si>
  <si>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</si>
  <si>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</si>
  <si>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</si>
  <si>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</si>
  <si>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</si>
  <si>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</si>
  <si>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</si>
  <si>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</si>
  <si>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</si>
  <si>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</si>
  <si>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</si>
  <si>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</si>
  <si>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</si>
  <si>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</si>
  <si>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</si>
  <si>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</si>
  <si>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</si>
  <si>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</si>
  <si>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</si>
  <si>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</si>
  <si>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</si>
  <si>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</si>
  <si>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</si>
  <si>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</si>
  <si>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</si>
  <si>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</si>
  <si>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</si>
  <si>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</si>
  <si>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</si>
  <si>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</si>
  <si>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</si>
  <si>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</si>
  <si>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</si>
  <si>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</si>
  <si>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</si>
  <si>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</si>
  <si>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</si>
  <si>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</si>
  <si>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</si>
  <si>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</si>
  <si>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</si>
  <si>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</si>
  <si>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</si>
  <si>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</si>
  <si>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</si>
  <si>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</si>
  <si>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</si>
  <si>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</si>
  <si>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</si>
  <si>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</si>
  <si>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</si>
  <si>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</si>
  <si>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</si>
  <si>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</si>
  <si>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</si>
  <si>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</si>
  <si>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</si>
  <si>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</si>
  <si>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</si>
  <si>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</si>
  <si>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</si>
  <si>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</si>
  <si>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</si>
  <si>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</si>
  <si>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</si>
  <si>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</si>
  <si>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</si>
  <si>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</si>
  <si>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</si>
  <si>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</si>
  <si>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</si>
  <si>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</si>
  <si>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</si>
  <si>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</si>
  <si>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</si>
  <si>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</si>
  <si>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</si>
  <si>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</si>
  <si>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</si>
  <si>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</si>
  <si>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</si>
  <si>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</si>
  <si>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</si>
  <si>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</si>
  <si>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</si>
  <si>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</si>
  <si>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</si>
  <si>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</si>
  <si>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</si>
  <si>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</si>
  <si>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</si>
  <si>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</si>
  <si>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</si>
  <si>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</si>
  <si>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</si>
  <si>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</si>
  <si>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</si>
  <si>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</si>
  <si>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</si>
  <si>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</si>
  <si>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</si>
  <si>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</si>
  <si>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</si>
  <si>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</si>
  <si>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</si>
  <si>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</si>
  <si>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</si>
  <si>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</si>
  <si>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</si>
  <si>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</si>
  <si>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</si>
  <si>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</si>
  <si>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</si>
  <si>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</si>
  <si>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</si>
  <si>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</si>
  <si>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</si>
  <si>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</si>
  <si>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</si>
  <si>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</si>
  <si>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</si>
  <si>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</si>
  <si>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</si>
  <si>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</si>
  <si>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</si>
  <si>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</si>
  <si>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</si>
  <si>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</si>
  <si>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</si>
  <si>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</si>
  <si>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</si>
  <si>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</si>
  <si>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</si>
  <si>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</si>
  <si>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</si>
  <si>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</si>
  <si>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</si>
  <si>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</si>
  <si>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</si>
  <si>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</si>
  <si>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</si>
  <si>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</si>
  <si>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</si>
  <si>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</si>
  <si>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</si>
  <si>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</si>
  <si>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</si>
  <si>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</si>
  <si>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</si>
  <si>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</si>
  <si>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</si>
  <si>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</si>
  <si>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</si>
  <si>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</si>
  <si>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</si>
  <si>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</si>
  <si>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</si>
  <si>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</si>
  <si>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</si>
  <si>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</si>
  <si>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</si>
  <si>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</si>
  <si>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</si>
  <si>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</si>
  <si>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</si>
  <si>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</si>
  <si>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</si>
  <si>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</si>
  <si>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</si>
  <si>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</si>
  <si>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</si>
  <si>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</si>
  <si>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</si>
  <si>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</si>
  <si>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</si>
  <si>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</si>
  <si>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</si>
  <si>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</si>
  <si>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</si>
  <si>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</si>
  <si>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</si>
  <si>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</si>
  <si>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</si>
  <si>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</si>
  <si>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</si>
  <si>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</si>
  <si>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</si>
  <si>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</si>
  <si>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</si>
  <si>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</si>
  <si>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</si>
  <si>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</si>
  <si>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</si>
  <si>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</si>
  <si>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</si>
  <si>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</si>
  <si>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</si>
  <si>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</si>
  <si>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</si>
  <si>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</si>
  <si>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</si>
  <si>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</si>
  <si>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</si>
  <si>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</si>
  <si>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</si>
  <si>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</si>
  <si>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</si>
  <si>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</si>
  <si>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</si>
  <si>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</si>
  <si>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</si>
  <si>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</si>
  <si>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</si>
  <si>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</si>
  <si>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</si>
  <si>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</si>
  <si>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</si>
  <si>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</si>
  <si>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</si>
  <si>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</si>
  <si>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</si>
  <si>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</si>
  <si>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</si>
  <si>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</si>
  <si>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</si>
  <si>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</si>
  <si>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</si>
  <si>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</si>
  <si>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</si>
  <si>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</si>
  <si>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</si>
  <si>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</si>
  <si>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</si>
  <si>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</si>
  <si>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</si>
  <si>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</si>
  <si>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</si>
  <si>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</si>
  <si>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</si>
  <si>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</si>
  <si>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</si>
  <si>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</si>
  <si>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</si>
  <si>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</si>
  <si>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</si>
  <si>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</si>
  <si>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</si>
  <si>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</si>
  <si>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</si>
  <si>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</si>
  <si>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</si>
  <si>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</si>
  <si>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</si>
  <si>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</si>
  <si>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</si>
  <si>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</si>
  <si>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</si>
  <si>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</si>
  <si>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</si>
  <si>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</si>
  <si>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</si>
  <si>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</si>
  <si>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</si>
  <si>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</si>
  <si>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</si>
  <si>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</si>
  <si>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</si>
  <si>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</si>
  <si>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</si>
  <si>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</si>
  <si>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</si>
  <si>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</si>
  <si>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</si>
  <si>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</si>
  <si>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</si>
  <si>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</si>
  <si>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</si>
  <si>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</si>
  <si>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</si>
  <si>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</si>
  <si>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</si>
  <si>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</si>
  <si>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</si>
  <si>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</si>
  <si>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</si>
  <si>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</si>
  <si>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</si>
  <si>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</si>
  <si>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</si>
  <si>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</si>
  <si>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</si>
  <si>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</si>
  <si>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</si>
  <si>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</si>
  <si>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</si>
  <si>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</si>
  <si>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</si>
  <si>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</si>
  <si>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</si>
  <si>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</si>
  <si>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</si>
  <si>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</si>
  <si>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</si>
  <si>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</si>
  <si>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</si>
  <si>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</si>
  <si>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</si>
  <si>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</si>
  <si>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</si>
  <si>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</si>
  <si>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</si>
  <si>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</si>
  <si>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</si>
  <si>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</si>
  <si>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</si>
  <si>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</si>
  <si>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</si>
  <si>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</si>
  <si>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</si>
  <si>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</si>
  <si>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</si>
  <si>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</si>
  <si>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</si>
  <si>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</si>
  <si>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</si>
  <si>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</si>
  <si>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</si>
  <si>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</si>
  <si>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</si>
  <si>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</si>
  <si>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</si>
  <si>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</si>
  <si>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</si>
  <si>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</si>
  <si>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</si>
  <si>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</si>
  <si>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</si>
  <si>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</si>
  <si>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</si>
  <si>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</si>
  <si>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</si>
  <si>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</si>
  <si>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</si>
  <si>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</si>
  <si>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</si>
  <si>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</si>
  <si>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</si>
  <si>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</si>
  <si>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</si>
  <si>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</si>
  <si>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</si>
  <si>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</si>
  <si>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</si>
  <si>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</si>
  <si>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</si>
  <si>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</si>
  <si>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</si>
  <si>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</si>
  <si>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</si>
  <si>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</si>
  <si>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</si>
  <si>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</si>
  <si>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</si>
  <si>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</si>
  <si>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</si>
  <si>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</si>
  <si>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</si>
  <si>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</si>
  <si>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</si>
  <si>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</si>
  <si>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</si>
  <si>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</si>
  <si>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</si>
  <si>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</si>
  <si>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</si>
  <si>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</si>
  <si>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</si>
  <si>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</si>
  <si>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</si>
  <si>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</si>
  <si>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</si>
  <si>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</si>
  <si>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</si>
  <si>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</si>
  <si>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</si>
  <si>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</si>
  <si>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</si>
  <si>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</si>
  <si>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</si>
  <si>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</si>
  <si>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</si>
  <si>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</si>
  <si>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</si>
  <si>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</si>
  <si>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</si>
  <si>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</si>
  <si>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</si>
  <si>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</si>
  <si>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</si>
  <si>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</si>
  <si>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</si>
  <si>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</si>
  <si>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</si>
  <si>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</si>
  <si>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</si>
  <si>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</si>
  <si>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</si>
  <si>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</si>
  <si>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</si>
  <si>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</si>
  <si>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</si>
  <si>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</si>
  <si>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</si>
  <si>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</si>
  <si>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</si>
  <si>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</si>
  <si>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</si>
  <si>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</si>
  <si>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</si>
  <si>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</si>
  <si>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</si>
  <si>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</si>
  <si>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</si>
  <si>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</si>
  <si>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</si>
  <si>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</si>
  <si>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</si>
  <si>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</si>
  <si>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</si>
  <si>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</si>
  <si>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</si>
  <si>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</si>
  <si>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</si>
  <si>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</si>
  <si>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</si>
  <si>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</si>
  <si>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</si>
  <si>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</si>
  <si>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</si>
  <si>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</si>
  <si>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</si>
  <si>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</si>
  <si>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</si>
  <si>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</si>
  <si>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</si>
  <si>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</si>
  <si>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</si>
  <si>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</si>
  <si>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</si>
  <si>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</si>
  <si>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</si>
  <si>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</si>
  <si>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</si>
  <si>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</si>
  <si>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</si>
  <si>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</si>
  <si>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</si>
  <si>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</si>
  <si>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</si>
  <si>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</si>
  <si>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</si>
  <si>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</si>
  <si>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</si>
  <si>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</si>
  <si>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</si>
  <si>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</si>
  <si>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</si>
  <si>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</si>
  <si>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</si>
  <si>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</si>
  <si>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</si>
  <si>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</si>
  <si>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</si>
  <si>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</si>
  <si>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</si>
  <si>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</si>
  <si>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</si>
  <si>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</si>
  <si>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</si>
  <si>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</si>
  <si>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</si>
  <si>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</si>
  <si>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</si>
  <si>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</si>
  <si>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</si>
  <si>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</si>
  <si>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</si>
  <si>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</si>
  <si>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</si>
  <si>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</si>
  <si>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</si>
  <si>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</si>
  <si>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</si>
  <si>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</si>
  <si>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</si>
  <si>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</si>
  <si>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</si>
  <si>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</si>
  <si>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</si>
  <si>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</si>
  <si>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</si>
  <si>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</si>
  <si>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</si>
  <si>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</si>
  <si>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</si>
  <si>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</si>
  <si>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</si>
  <si>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</si>
  <si>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</si>
  <si>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</si>
  <si>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</si>
  <si>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</si>
  <si>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</si>
  <si>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</si>
  <si>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</si>
  <si>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</si>
  <si>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</si>
  <si>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</si>
  <si>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</si>
  <si>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</si>
  <si>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</si>
  <si>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</si>
  <si>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</si>
  <si>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</si>
  <si>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</si>
  <si>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</si>
  <si>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</si>
  <si>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</si>
  <si>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</si>
  <si>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</si>
  <si>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</si>
  <si>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</si>
  <si>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</si>
  <si>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</si>
  <si>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</si>
  <si>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</si>
  <si>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</si>
  <si>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</si>
  <si>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</si>
  <si>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</si>
  <si>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</si>
  <si>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</si>
  <si>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</si>
  <si>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</si>
  <si>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</si>
  <si>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</si>
  <si>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</si>
  <si>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</si>
  <si>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</si>
  <si>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</si>
  <si>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</si>
  <si>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</si>
  <si>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</si>
  <si>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</si>
  <si>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</si>
  <si>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</si>
  <si>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</si>
  <si>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</si>
  <si>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</si>
  <si>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</si>
  <si>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</si>
  <si>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</si>
  <si>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</si>
  <si>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</si>
  <si>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</si>
  <si>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</si>
  <si>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</si>
  <si>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</si>
  <si>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</si>
  <si>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</si>
  <si>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</si>
  <si>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</si>
  <si>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</si>
  <si>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</si>
  <si>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</si>
  <si>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</si>
  <si>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</si>
  <si>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</si>
  <si>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</si>
  <si>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</si>
  <si>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</si>
  <si>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</si>
  <si>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</si>
  <si>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</si>
  <si>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</si>
  <si>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</si>
  <si>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</si>
  <si>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</si>
  <si>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</si>
  <si>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</si>
  <si>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</si>
  <si>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</si>
  <si>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</si>
  <si>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</si>
  <si>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</si>
  <si>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</si>
  <si>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</si>
  <si>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</si>
  <si>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</si>
  <si>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</si>
  <si>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</si>
  <si>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</si>
  <si>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</si>
  <si>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</si>
  <si>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</si>
  <si>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</si>
  <si>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</si>
  <si>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</si>
  <si>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</si>
  <si>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</si>
  <si>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</si>
  <si>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</si>
  <si>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</si>
  <si>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</si>
  <si>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</si>
  <si>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</si>
  <si>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</si>
  <si>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</si>
  <si>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</si>
  <si>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</si>
  <si>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</si>
  <si>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</si>
  <si>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</si>
  <si>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</si>
  <si>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</si>
  <si>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</si>
  <si>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</si>
  <si>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</si>
  <si>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</si>
  <si>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</si>
  <si>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</si>
  <si>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</si>
  <si>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</si>
  <si>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</si>
  <si>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</si>
  <si>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</si>
  <si>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</si>
  <si>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</si>
  <si>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</si>
  <si>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</si>
  <si>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</si>
  <si>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</si>
  <si>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</si>
  <si>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</si>
  <si>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</si>
  <si>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</si>
  <si>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</si>
  <si>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</si>
  <si>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</si>
  <si>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</si>
  <si>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</si>
  <si>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</si>
  <si>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</si>
  <si>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</si>
  <si>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</si>
  <si>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</si>
  <si>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</si>
  <si>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</si>
  <si>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</si>
  <si>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</si>
  <si>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</si>
  <si>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</si>
  <si>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</si>
  <si>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</si>
  <si>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</si>
  <si>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</si>
  <si>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</si>
  <si>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</si>
  <si>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</si>
  <si>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</si>
  <si>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</si>
  <si>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</si>
  <si>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</si>
  <si>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</si>
  <si>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</si>
  <si>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</si>
  <si>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</si>
  <si>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</si>
  <si>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</si>
  <si>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</si>
  <si>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</si>
  <si>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</si>
  <si>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</si>
  <si>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</si>
  <si>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</si>
  <si>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</si>
  <si>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</si>
  <si>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</si>
  <si>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</si>
  <si>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</si>
  <si>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</si>
  <si>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</si>
  <si>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</si>
  <si>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</si>
  <si>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</si>
  <si>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</si>
  <si>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</si>
  <si>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</si>
  <si>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</si>
  <si>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</si>
  <si>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</si>
  <si>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</si>
  <si>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</si>
  <si>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</si>
  <si>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</si>
  <si>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</si>
  <si>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</si>
  <si>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</si>
  <si>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</si>
  <si>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</si>
  <si>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</si>
  <si>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</si>
  <si>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</si>
  <si>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</si>
  <si>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</si>
  <si>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</si>
  <si>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</si>
  <si>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</si>
  <si>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</si>
  <si>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</si>
  <si>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</si>
  <si>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</si>
  <si>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</si>
  <si>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</si>
  <si>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</si>
  <si>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</si>
  <si>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</si>
  <si>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</si>
  <si>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</si>
  <si>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</si>
  <si>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</si>
  <si>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</si>
  <si>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</si>
  <si>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</si>
  <si>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</si>
  <si>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</si>
  <si>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</si>
  <si>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</si>
  <si>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</si>
  <si>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</si>
  <si>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</si>
  <si>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</si>
  <si>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</si>
  <si>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</si>
  <si>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</si>
  <si>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</si>
  <si>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</si>
  <si>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</si>
  <si>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</si>
  <si>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</si>
  <si>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</si>
  <si>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</si>
  <si>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</si>
  <si>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</si>
  <si>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</si>
  <si>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</si>
  <si>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</si>
  <si>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</si>
  <si>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</si>
  <si>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</si>
  <si>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</si>
  <si>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</si>
  <si>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</si>
  <si>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</si>
  <si>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</si>
  <si>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</si>
  <si>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</si>
  <si>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</si>
  <si>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</si>
  <si>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</si>
  <si>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</si>
  <si>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</si>
  <si>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</si>
  <si>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</si>
  <si>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</si>
  <si>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</si>
  <si>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</si>
  <si>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</si>
  <si>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</si>
  <si>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</si>
  <si>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</si>
  <si>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</si>
  <si>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</si>
  <si>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</si>
  <si>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</si>
  <si>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</si>
  <si>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</si>
  <si>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</si>
  <si>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</si>
  <si>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</si>
  <si>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</si>
  <si>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</si>
  <si>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</si>
  <si>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</si>
  <si>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</si>
  <si>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</si>
  <si>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</si>
  <si>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</si>
  <si>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</si>
  <si>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</si>
  <si>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</si>
  <si>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</si>
  <si>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</si>
  <si>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</si>
  <si>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</si>
  <si>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</si>
  <si>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</si>
  <si>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</si>
  <si>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</si>
  <si>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</si>
  <si>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</si>
  <si>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</si>
  <si>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</si>
  <si>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</si>
  <si>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</si>
  <si>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</si>
  <si>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</si>
  <si>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</si>
  <si>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</si>
  <si>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</si>
  <si>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</si>
  <si>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</si>
  <si>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</si>
  <si>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</si>
  <si>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</si>
  <si>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</si>
  <si>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</si>
  <si>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</si>
  <si>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</si>
  <si>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</si>
  <si>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</si>
  <si>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</si>
  <si>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</si>
  <si>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</si>
  <si>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</si>
  <si>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</si>
  <si>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</si>
  <si>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</si>
  <si>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</si>
  <si>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</si>
  <si>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</si>
  <si>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</si>
  <si>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</si>
  <si>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</si>
  <si>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</si>
  <si>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</si>
  <si>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</si>
  <si>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</si>
  <si>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</si>
  <si>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</si>
  <si>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</si>
  <si>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</si>
  <si>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</si>
  <si>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</si>
  <si>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</si>
  <si>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</si>
  <si>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</si>
  <si>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</si>
  <si>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</si>
  <si>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</si>
  <si>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</si>
  <si>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</si>
  <si>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</si>
  <si>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</si>
  <si>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</si>
  <si>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</si>
  <si>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</si>
  <si>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</si>
  <si>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</si>
  <si>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</si>
  <si>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</si>
  <si>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</si>
  <si>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</si>
  <si>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</si>
  <si>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</si>
  <si>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</si>
  <si>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</si>
  <si>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</si>
  <si>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</si>
  <si>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</si>
  <si>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</si>
  <si>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</si>
  <si>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</si>
  <si>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</si>
  <si>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</si>
  <si>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</si>
  <si>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</si>
  <si>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</si>
  <si>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</si>
  <si>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</si>
  <si>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</si>
  <si>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</si>
  <si>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</si>
  <si>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</si>
  <si>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</si>
  <si>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</si>
  <si>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</si>
  <si>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</si>
  <si>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</si>
  <si>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</si>
  <si>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</si>
  <si>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</si>
  <si>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</si>
  <si>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</si>
  <si>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</si>
  <si>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</si>
  <si>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</si>
  <si>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</si>
  <si>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</si>
  <si>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</si>
  <si>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</si>
  <si>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</si>
  <si>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</si>
  <si>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</si>
  <si>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</si>
  <si>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</si>
  <si>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</si>
  <si>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</si>
  <si>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</si>
  <si>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</si>
  <si>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</si>
  <si>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</si>
  <si>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</si>
  <si>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</si>
  <si>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</si>
  <si>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</si>
  <si>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</si>
  <si>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</si>
  <si>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</si>
  <si>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</si>
  <si>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</si>
  <si>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</si>
  <si>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</si>
  <si>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</si>
  <si>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</si>
  <si>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</si>
  <si>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</si>
  <si>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</si>
  <si>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</si>
  <si>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</si>
  <si>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</si>
  <si>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</si>
  <si>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</si>
  <si>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</si>
  <si>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</si>
  <si>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</si>
  <si>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</si>
  <si>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</si>
  <si>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</si>
  <si>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</si>
  <si>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</si>
  <si>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</si>
  <si>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</si>
  <si>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</si>
  <si>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</si>
  <si>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</si>
  <si>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</si>
  <si>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</si>
  <si>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</si>
  <si>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</si>
  <si>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</si>
  <si>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</si>
  <si>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</si>
  <si>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</si>
  <si>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</si>
  <si>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</si>
  <si>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</si>
  <si>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</si>
  <si>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</si>
  <si>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</si>
  <si>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</si>
  <si>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</si>
  <si>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</si>
  <si>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</si>
  <si>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</si>
  <si>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</si>
  <si>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</si>
  <si>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</si>
  <si>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</si>
  <si>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</si>
  <si>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</si>
  <si>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</si>
  <si>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</si>
  <si>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</si>
  <si>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</si>
  <si>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</si>
  <si>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</si>
  <si>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</si>
  <si>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</si>
  <si>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</si>
  <si>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</si>
  <si>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</si>
  <si>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</si>
  <si>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</si>
  <si>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</si>
  <si>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</si>
  <si>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</si>
  <si>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</si>
  <si>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</si>
  <si>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</si>
  <si>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</si>
  <si>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</si>
  <si>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</si>
  <si>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</si>
  <si>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</si>
  <si>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</si>
  <si>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</si>
  <si>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</si>
  <si>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</si>
  <si>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</si>
  <si>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</si>
  <si>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</si>
  <si>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</si>
  <si>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</si>
  <si>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</si>
  <si>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</si>
  <si>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</si>
  <si>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</si>
  <si>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</si>
  <si>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</si>
  <si>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</si>
  <si>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</si>
  <si>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</si>
  <si>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</si>
  <si>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</si>
  <si>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</si>
  <si>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</si>
  <si>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</si>
  <si>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</si>
  <si>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</si>
  <si>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</si>
  <si>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</si>
  <si>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</si>
  <si>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</si>
  <si>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</si>
  <si>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</si>
  <si>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</si>
  <si>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</si>
  <si>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</si>
  <si>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</si>
  <si>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</si>
  <si>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</si>
  <si>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</si>
  <si>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</si>
  <si>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</si>
  <si>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</si>
  <si>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</si>
  <si>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</si>
  <si>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</si>
  <si>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</si>
  <si>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</si>
  <si>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</si>
  <si>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</si>
  <si>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</si>
  <si>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</si>
  <si>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</si>
  <si>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</si>
  <si>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</si>
  <si>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</si>
  <si>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</si>
  <si>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</si>
  <si>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</si>
  <si>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</si>
  <si>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</si>
  <si>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</si>
  <si>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sent to abort TT under RFC CRQ000000546040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</si>
  <si>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</si>
  <si>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</si>
  <si>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</si>
  <si>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</si>
  <si>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</si>
  <si>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</si>
  <si>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</si>
  <si>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</si>
  <si>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</si>
  <si>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</si>
  <si>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</si>
  <si>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</si>
  <si>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</si>
  <si>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</si>
  <si>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</si>
  <si>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</si>
  <si>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</si>
  <si>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</si>
  <si>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</si>
  <si>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</si>
  <si>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</si>
  <si>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</si>
  <si>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</si>
  <si>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</si>
  <si>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</si>
  <si>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</si>
  <si>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</si>
  <si>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</si>
  <si>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</si>
  <si>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</si>
  <si>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</si>
  <si>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</si>
  <si>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</si>
  <si>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</si>
  <si>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</si>
  <si>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</si>
  <si>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</si>
  <si>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</si>
  <si>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</si>
  <si>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</si>
  <si>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</si>
  <si>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</si>
  <si>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</si>
  <si>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</si>
  <si>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</si>
  <si>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</si>
  <si>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</si>
  <si>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</si>
  <si>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</si>
  <si>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</si>
  <si>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</si>
  <si>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</si>
  <si>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</si>
  <si>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</si>
  <si>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</si>
  <si>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</si>
  <si>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</si>
  <si>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</si>
  <si>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</si>
  <si>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</si>
  <si>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</si>
  <si>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</si>
  <si>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</si>
  <si>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</si>
  <si>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</si>
  <si>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</si>
  <si>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</si>
  <si>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</si>
  <si>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</si>
  <si>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</si>
  <si>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</si>
  <si>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</si>
  <si>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</si>
  <si>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</si>
  <si>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</si>
  <si>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</si>
  <si>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</si>
  <si>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</si>
  <si>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</si>
  <si>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</si>
  <si>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</si>
  <si>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</si>
  <si>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</si>
  <si>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</si>
  <si>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PCM-20251130-00000660</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</si>
  <si>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</si>
  <si>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</si>
  <si>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</si>
  <si>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</si>
  <si>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</si>
  <si>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</si>
  <si>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</si>
  <si>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</si>
  <si>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</si>
  <si>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</si>
  <si>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</si>
  <si>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</si>
  <si>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</si>
  <si>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PCM-20251130-00000769</t>
  </si>
  <si>
    <t xml:space="preserve">EM team need 10 min </t>
  </si>
  <si>
    <t>MAK2824</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</si>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</sst>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328.57314328703796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45991.521569212964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45991.521569212964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45991.521569212964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45991.521569212964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45991.521569212964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45991.521569212964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45991.521569212964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45991.521569212964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45991.521569212964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45991.521569212964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45991.521569212964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45991.521569212964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45991.521569212964</v>
      </c>
      <c r="H15" s="126"/>
      <c r="I15" s="128" t="str">
        <f>IFERROR(VLOOKUP(D15,DB!A:F,6,0),"")</f>
        <v/>
      </c>
      <c r="J15" s="128" t="str">
        <f>IFERROR(VLOOKUP(D15,DB!A:G,7,0),"")</f>
        <v/>
      </c>
      <c r="K15" t="s">
        <v>39108</v>
      </c>
      <c r="L15" s="123" t="str">
        <f>IFERROR(VLOOKUP(D15,DB!A:I,9,0),"")</f>
        <v/>
      </c>
    </row>
    <row r="16" spans="1:15" s="61" customFormat="1" ht="15" customHeight="1">
      <c r="A16" s="129"/>
      <c r="B16" s="128" t="str">
        <f>IFERROR(VLOOKUP(D16,DB!A:K,11,0),"")</f>
        <v/>
      </c>
      <c r="C16" s="128"/>
      <c r="D16" s="56"/>
      <c r="E16" s="127"/>
      <c r="F16" s="126"/>
      <c r="G16" s="125">
        <f ca="1">IFERROR(NOW()-F16,"-")</f>
        <v>45991.521569212964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45991.521569212964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45991.521569212964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45991.521569212964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45991.521569212964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45991.521569212964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45991.521569212964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45991.521569212964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45991.521569212964</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45991.521569212964</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45991.521569212964</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45991.521569212964</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45991.521569212964</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45991.521569212964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45991.521569212964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45991.521569212964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45991.521569212964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45991.521569212964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45991.521569212964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45991.521569212964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45991.521569212964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45991.521569212964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45991.521569212964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45991.521569212964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45991.521569212964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45991.521569212964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45991.521569212964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45991.521569212964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45991.521569212964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45991.521569212964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45991.521569212964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45991.521569212964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45991.521569212964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45991.521569212964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45991.521569212964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45991.521569212964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45991.521569212964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45991.521569212964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45991.521569212964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45991.521569212964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45991.521569212964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45991.521569212964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45991.521569212964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45991.521569212964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45991.521569212964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45991.521569212964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45991.521569212964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45991.521569212964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45991.521569212964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45991.521569212964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45991.521569212964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45991.521569212964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45991.521569212964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45991.521569212964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45991.521569212964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45991.521569212964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45991.521569212964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45991.521569212964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45991.521569212964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45991.521569212964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45991.521569212964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45991.521569212964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45991.521569212964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45991.521569212964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45991.521569212964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45991.521569212964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45991.521569212964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45991.521569212964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45991.521569212964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45991.521569212964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45991.521569212964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45991.521569212964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45991.521569212964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45991.521569212964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45991.521569212964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45991.521569212964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45991.521569212964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45991.521569212964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45991.521569212964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45991.521569212964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45991.521569212964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45991.521569212964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45991.521569212964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45991.521569212964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45991.521569212964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45991.521569212964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45991.521569212964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45991.521569212964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45991.521569212964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45991.521569212964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45991.521569212964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45991.521569212964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45991.521569212964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45991.521569212964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45991.521569212964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45991.521569212964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45991.521569212964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45991.521569212964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45991.521569212964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45991.521569212964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45991.521569212964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45991.521569212964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45991.521569212964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45991.521569212964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45991.521569212964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45991.521569212964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45991.521569212964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45991.521569212964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45991.521569212964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45991.521569212964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45991.521569212964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45991.521569212964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45991.521569212964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45991.521569212964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45991.521569212964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45991.521569212964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45991.521569212964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45991.521569212964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45991.521569212964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45991.521569212964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45991.521569212964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45991.521569212964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45991.521569212964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45991.521569212964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45991.521569212964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45991.521569212964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45991.521569212964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45991.521569212964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45991.521569212964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45991.521569212964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45991.521569212964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45991.521569212964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45991.521569212964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45991.521569212964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45991.521569212964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45991.521569212964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45991.521569212964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45991.521569212964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45991.521569212964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45991.521569212964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45991.521569212964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45991.521569212964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45991.521569212964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45991.521569212964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45991.521569212964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45991.521569212964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45991.521569212964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45991.521569212964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45991.521569212964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45991.521569212964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45991.521569212964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45991.521569212964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45991.521569212964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45991.521569212964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45991.521569212964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45991.521569212964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45991.521569212964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45991.521569212964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45991.521569212964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45991.521569212964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45991.521569212964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45991.521569212964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45991.521569212964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45991.521569212964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45991.521569212964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45991.521569212964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45991.521569212964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45991.521569212964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45991.521569212964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45991.521569212964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45991.521569212964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45991.521569212964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45991.521569212964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45991.521569212964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45991.521569212964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45991.521569212964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45991.521569212964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45991.521569212964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45991.521569212964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45991.521569212964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45991.521569212964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45991.521569212964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45991.521569212964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45991.521569212964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45991.521569212964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45991.521569212964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45991.521569212964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45991.521569212964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45991.521569212964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45991.521569212964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45991.521569212964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45991.521569212964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45991.521569212964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45991.521569212964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45991.521569212964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45991.521569212964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45991.521569212964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45991.521569212964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45991.521569212964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45991.521569212964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45991.521569212964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45991.521569212964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45991.521569212964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45991.521569212964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45991.521569212964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45991.521569212964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45991.521569212964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45991.521569212964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45991.521569212964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45991.521569212964</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45991.521569212964</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45991.521569212964</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45991.521569212964</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45991.521569212964</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45991.521569212964</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45991.521569212964</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45991.521569212964</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166.52173125000263</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7.1341502314826357</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45991.521569212964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45991.521569212964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45991.521569212964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45991.521569212964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45991.521569212964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45991.521569212964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45991.521569212964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45991.521569212964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45991.521569212964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45991.521569212964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45991.521569212964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45991.521569212964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45991.521569212964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45991.521569212964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45991.521569212964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45991.521569212964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45991.521569212964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45991.521569212964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45991.521569212964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45991.521569212964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45991.521569212964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45991.521569212964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45991.521569212964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45991.521569212964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45991.521569212964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45991.521569212964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45991.521569212964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45991.521569212964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45991.521569212964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45991.521569212964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45991.521569212964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45991.521569212964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45991.521569212964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45991.521569212964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45991.521569212964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45991.521569212964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45991.521569212964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45991.521569212964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45991.521569212964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45991.521569212964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45991.521569212964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45991.521569212964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45991.521569212964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45991.521569212964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45991.521569212964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45991.521569212964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45991.521569212964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45991.521569212964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45991.521569212964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45991.521569212964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45991.521569212964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45991.521569212964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45991.521569212964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45991.521569212964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45991.521569212964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45991.521569212964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45991.521569212964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45991.521569212964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45991.521569212964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45991.521569212964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45991.521569212964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45991.521569212964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45991.521569212964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45991.521569212964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45991.521569212964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45991.521569212964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45991.521569212964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45991.521569212964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45991.521569212964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39193</v>
      </c>
      <c r="B2" s="58" t="str">
        <f>IFERROR(VLOOKUP(D2,DB!A:K,11,0),"")</f>
        <v>R3</v>
      </c>
      <c r="C2" s="18">
        <v>1</v>
      </c>
      <c r="D2" s="18" t="s">
        <v>28190</v>
      </c>
      <c r="E2" s="18" t="s">
        <v>39106</v>
      </c>
      <c r="F2" s="151">
        <v>45991.468275462961</v>
      </c>
      <c r="G2" s="152">
        <f ca="1">IFERROR(NOW()-F2,"-")</f>
        <v>5.3293750002922025E-2</v>
      </c>
      <c r="H2" s="151">
        <v>45991.462627314817</v>
      </c>
      <c r="I2" s="19" t="str">
        <f>IFERROR(VLOOKUP(D2,DB!A:F,6,0),"")</f>
        <v>SCECO</v>
      </c>
      <c r="J2" s="18" t="str">
        <f>IFERROR(VLOOKUP(D2,DB!A:G,7,0),"")</f>
        <v>Dead</v>
      </c>
      <c r="K2" s="42" t="s">
        <v>39194</v>
      </c>
      <c r="L2" s="23" t="str">
        <f>IFERROR(VLOOKUP(D2,DB!A:I,9,0),"")</f>
        <v>Latis</v>
      </c>
    </row>
    <row r="3" spans="1:13" ht="15" customHeight="1">
      <c r="A3" s="19"/>
      <c r="B3" s="58" t="str">
        <f>IFERROR(VLOOKUP(D3,DB!A:K,11,0),"")</f>
        <v/>
      </c>
      <c r="C3" s="18"/>
      <c r="D3" s="18" t="str">
        <f>IFERROR(VLOOKUP(#REF!,DB!#REF!,7,0),"")</f>
        <v/>
      </c>
      <c r="E3" s="18"/>
      <c r="F3" s="20"/>
      <c r="G3" s="21">
        <f t="shared" ref="G2:G31" ca="1" si="0">IFERROR(NOW()-F3,"-")</f>
        <v>45991.521569212964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45991.521569212964</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45991.521569212964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45991.521569212964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45991.521569212964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45991.521569212964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45991.521569212964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45991.521569212964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45991.521569212964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45991.521569212964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45991.521569212964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45991.521569212964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45991.521569212964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45991.521569212964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45991.521569212964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45991.521569212964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45991.521569212964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45991.521569212964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45991.521569212964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45991.521569212964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45991.521569212964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45991.521569212964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45991.521569212964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45991.521569212964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45991.521569212964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45991.521569212964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45991.521569212964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45991.521569212964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45991.521569212964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45991.521569212964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45991.521569212964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45991.521569212964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45991.521569212964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45991.521569212964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45991.521569212964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45991.521569212964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45991.521569212964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45991.521569212964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45991.521569212964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45991.521569212964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45991.521569212964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45991.521569212964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45991.521569212964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45991.521569212964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45991.521569212964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45991.521569212964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45991.521569212964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45991.521569212964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45991.521569212964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45991.521569212964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45991.521569212964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45991.521569212964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45991.521569212964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45991.521569212964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45991.521569212964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45991.521569212964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45991.521569212964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45991.521569212964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45991.521569212964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45991.521569212964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45991.521569212964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45991.521569212964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45991.521569212964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45991.521569212964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45991.521569212964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45991.521569212964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45991.521569212964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45991.521569212964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45991.521569212964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45991.521569212964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45991.521569212964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45991.521569212964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45991.521569212964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45991.521569212964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45991.521569212964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45991.521569212964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45991.521569212964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45991.521569212964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45991.521569212964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45991.521569212964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45991.521569212964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45991.521569212964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45991.521569212964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45991.521569212964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45991.521569212964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45991.521569212964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45991.521569212964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45991.521569212964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45991.521569212964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45991.521569212964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45991.521569212964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45991.521569212964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45991.521569212964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45991.521569212964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45991.521569212964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45991.521569212964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45991.521569212964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45991.521569212964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45991.521569212964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45991.521569212964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45991.521569212964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45991.521569212964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45991.521569212964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45991.521569212964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45991.521569212964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45991.521569212964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45991.521569212964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45991.521569212964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45991.521569212964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45991.521569212964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45991.521569212964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45991.521569212964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45991.521569212964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45991.521569212964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45991.521569212964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45991.521569212964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45991.521569212964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45991.521569212964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45991.521569212964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45991.521569212964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45991.521569212964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45991.521569212964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45991.521569212964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45991.521569212964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45991.521569212964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45991.521569212964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45991.521569212964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45991.521569212964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45991.521569212964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45991.521569212964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45991.521569212964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45991.521569212964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45991.521569212964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45991.521569212964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45991.521569212964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45991.521569212964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45991.521569212964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45991.521569212964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45991.521569212964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45991.521569212964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45991.521569212964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45991.521569212964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45991.521569212964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45991.521569212964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45991.521569212964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45991.521569212964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45991.521569212964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45991.521569212964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45991.521569212964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45991.521569212964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45991.521569212964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45991.521569212964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45991.521569212964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45991.521569212964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45991.521569212964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45991.521569212964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45991.521569212964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45991.521569212964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45991.521569212964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45991.521569212964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45991.521569212964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45991.521569212964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45991.521569212964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45991.521569212964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45991.521569212964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45991.521569212964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45991.521569212964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45991.521569212964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45991.521569212964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45991.521569212964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45991.521569212964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45991.521569212964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45991.521569212964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45991.521569212964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45991.521569212964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45991.521569212964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45991.521569212964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45991.521569212964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45991.521569212964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45991.521569212964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45991.521569212964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45991.521569212964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45991.521569212964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45991.521569212964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45991.521569212964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45991.521569212964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45991.521569212964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45991.521569212964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45991.521569212964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45991.521569212964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45991.521569212964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45991.521569212964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45991.521569212964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45991.521569212964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45991.521569212964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45991.521569212964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45991.521569212964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45991.521569212964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45991.521569212964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45991.521569212964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45991.521569212964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45991.521569212964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45991.521569212964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45991.521569212964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45991.521569212964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45991.521569212964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45991.521569212964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45991.521569212964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45991.521569212964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45991.521569212964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45991.521569212964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45991.521569212964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45991.521569212964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45991.521569212964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45991.521569212964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45991.521569212964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45991.521569212964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45991.521569212964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45991.521569212964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45991.521569212964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45991.521569212964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45991.521569212964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45991.521569212964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45991.521569212964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45991.521569212964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45991.521569212964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45991.521569212964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45991.521569212964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45991.521569212964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45991.521569212964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45991.521569212964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45991.521569212964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45991.521569212964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45991.521569212964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45991.521569212964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45991.521569212964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45991.521569212964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45991.521569212964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45991.521569212964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45991.521569212964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45991.521569212964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45991.521569212964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45991.521569212964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45991.521569212964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45991.521569212964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45991.521569212964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45991.521569212964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45991.521569212964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45991.521569212964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45991.521569212964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45991.521569212964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45991.521569212964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45991.521569212964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45991.521569212964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45991.521569212964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45991.521569212964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45991.521569212964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45991.521569212964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45991.521569212964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45991.521569212964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45991.521569212964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45991.521569212964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45991.521569212964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45991.521569212964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45991.521569212964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45991.521569212964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45991.521569212964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45991.521569212964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45991.521569212964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45991.521569212964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45991.521569212964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45991.521569212964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45991.521569212964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45991.521569212964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45991.521569212964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45991.521569212964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45991.521569212964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45991.521569212964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45991.521569212964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45991.521569212964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45991.521569212964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45991.521569212964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45991.521569212964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45991.521569212964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45991.521569212964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45991.521569212964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45991.521569212964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45991.521569212964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45991.521569212964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45991.521569212964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45991.521569212964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45991.521569212964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45991.521569212964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45991.521569212964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45991.521569212964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45991.521569212964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45991.521569212964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45991.521569212964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45991.521569212964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45991.521569212964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45991.521569212964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45991.521569212964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45991.521569212964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45991.521569212964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45991.521569212964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45991.521569212964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45991.521569212964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45991.521569212964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45991.521569212964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45991.521569212964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45991.521569212964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45991.521569212964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45991.521569212964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45991.521569212964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45991.521569212964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45991.521569212964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45991.521569212964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45991.521569212964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45991.521569212964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45991.521569212964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45991.521569212964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45991.521569212964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45991.521569212964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45991.521569212964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45991.521569212964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45991.521569212964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45991.521569212964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45991.521569212964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45991.521569212964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45991.521569212964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45991.521569212964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45991.521569212964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45991.521569212964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45991.521569212964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45991.521569212964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45991.521569212964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45991.521569212964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45991.521569212964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45991.521569212964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45991.521569212964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45991.521569212964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45991.521569212964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45991.521569212964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45991.521569212964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45991.521569212964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45991.521569212964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45991.521569212964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45991.521569212964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45991.521569212964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45991.521569212964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45991.521569212964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45991.521569212964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45991.521569212964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45991.521569212964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45991.521569212964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45991.521569212964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45991.521569212964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45991.521569212964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45991.521569212964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45991.521569212964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45991.521569212964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45991.521569212964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45991.521569212964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45991.521569212964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45991.521569212964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45991.521569212964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45991.521569212964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45991.521569212964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45991.521569212964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45991.521569212964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45991.521569212964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45991.521569212964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45991.521569212964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45991.521569212964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45991.521569212964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45991.521569212964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45991.521569212964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45991.521569212964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45991.521569212964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45991.521569212964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45991.521569212964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45991.521569212964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45991.521569212964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45991.521569212964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45991.521569212964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45991.521569212964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45991.521569212964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45991.521569212964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45991.521569212964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45991.521569212964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45991.521569212964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45991.521569212964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45991.521569212964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45991.521569212964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45991.521569212964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45991.521569212964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45991.521569212964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45991.521569212964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45991.521569212964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45991.521569212964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45991.521569212964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45991.521569212964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45991.521569212964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45991.521569212964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45991.521569212964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45991.521569212964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45991.521569212964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45991.521569212964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45991.521569212964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45991.521569212964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45991.521569212964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45991.521569212964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45991.521569212964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45991.521569212964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45991.521569212964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45991.521569212964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45991.521569212964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45991.521569212964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45991.521569212964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45991.521569212964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45991.521569212964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45991.521569212964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45991.521569212964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45991.521569212964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45991.521569212964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45991.521569212964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45991.521569212964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45991.521569212964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45991.521569212964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45991.521569212964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45991.521569212964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45991.521569212964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45991.521569212964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45991.521569212964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45991.521569212964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45991.521569212964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45991.521569212964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45991.521569212964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45991.521569212964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45991.521569212964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45991.521569212964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45991.521569212964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45991.521569212964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45991.521569212964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45991.521569212964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45991.521569212964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45991.521569212964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45991.521569212964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45991.521569212964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45991.521569212964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45991.521569212964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45991.521569212964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45991.521569212964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45991.521569212964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45991.521569212964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45991.521569212964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45991.521569212964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45991.521569212964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45991.521569212964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45991.521569212964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45991.521569212964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45991.521569212964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45991.521569212964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45991.521569212964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45991.521569212964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45991.521569212964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45991.521569212964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45991.521569212964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45991.521569212964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45991.521569212964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45991.521569212964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45991.521569212964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45991.521569212964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45991.521569212964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45991.521569212964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45991.521569212964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45991.521569212964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45991.521569212964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45991.521569212964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45991.521569212964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45991.521569212964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45991.521569212964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45991.521569212964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45991.521569212964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45991.521569212964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45991.521569212964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45991.521569212964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45991.521569212964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45991.521569212964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45991.521569212964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45991.521569212964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45991.521569212964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45991.521569212964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45991.521569212964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45991.521569212964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45991.521569212964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45991.521569212964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45991.521569212964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45991.521569212964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45991.521569212964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45991.521569212964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45991.521569212964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45991.521569212964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45991.521569212964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45991.521569212964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45991.521569212964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45991.521569212964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45991.521569212964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45991.521569212964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45991.521569212964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45991.521569212964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45991.521569212964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45991.521569212964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45991.521569212964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45991.521569212964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45991.521569212964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45991.521569212964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45991.521569212964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45991.521569212964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45991.521569212964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45991.521569212964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45991.521569212964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45991.521569212964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45991.521569212964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45991.521569212964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45991.521569212964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45991.521569212964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45991.521569212964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45991.521569212964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45991.521569212964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45991.521569212964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45991.521569212964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45991.521569212964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45991.521569212964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45991.521569212964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45991.521569212964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45991.521569212964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45991.521569212964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45991.521569212964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45991.521569212964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45991.521569212964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45991.521569212964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45991.521569212964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45991.521569212964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45991.521569212964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45991.521569212964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45991.521569212964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45991.521569212964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45991.521569212964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45991.521569212964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45991.521569212964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45991.521569212964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45991.521569212964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45991.521569212964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45991.521569212964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45991.521569212964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45991.521569212964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45991.521569212964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45991.521569212964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45991.521569212964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45991.521569212964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45991.521569212964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45991.521569212964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45991.521569212964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45991.521569212964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45991.521569212964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45991.521569212964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45991.521569212964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45991.521569212964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45991.521569212964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45991.521569212964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45991.521569212964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45991.521569212964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45991.521569212964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45991.521569212964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45991.521569212964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45991.521569212964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45991.521569212964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45991.521569212964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45991.521569212964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45991.521569212964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45991.521569212964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45991.521569212964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45991.521569212964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45991.521569212964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45991.521569212964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45991.521569212964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45991.521569212964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45991.521569212964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45991.521569212964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45991.521569212964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45991.521569212964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45991.521569212964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45991.521569212964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45991.521569212964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45991.521569212964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45991.521569212964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45991.521569212964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45991.521569212964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45991.521569212964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45991.521569212964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45991.521569212964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45991.521569212964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45991.521569212964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45991.521569212964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45991.521569212964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45991.521569212964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45991.521569212964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45991.521569212964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45991.521569212964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45991.521569212964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45991.521569212964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45991.521569212964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45991.521569212964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45991.521569212964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45991.521569212964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45991.521569212964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45991.521569212964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45991.521569212964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45991.521569212964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45991.521569212964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45991.521569212964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45991.521569212964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45991.521569212964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45991.521569212964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45991.521569212964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45991.521569212964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45991.521569212964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45991.521569212964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45991.521569212964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45991.521569212964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45991.521569212964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45991.521569212964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45991.521569212964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45991.521569212964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45991.521569212964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45991.521569212964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45991.521569212964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45991.521569212964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45991.521569212964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45991.521569212964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45991.521569212964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45991.521569212964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45991.521569212964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45991.521569212964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45991.521569212964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45991.521569212964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45991.521569212964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45991.521569212964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45991.521569212964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45991.521569212964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45991.521569212964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45991.521569212964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45991.521569212964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45991.521569212964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45991.521569212964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45991.521569212964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45991.521569212964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45991.521569212964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45991.521569212964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45991.521569212964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45991.521569212964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45991.521569212964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45991.521569212964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45991.521569212964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45991.521569212964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45991.521569212964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45991.521569212964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45991.521569212964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45991.521569212964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45991.521569212964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45991.521569212964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45991.521569212964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45991.521569212964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45991.521569212964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45991.521569212964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45991.521569212964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45991.521569212964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45991.521569212964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45991.521569212964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45991.521569212964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45991.521569212964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45991.521569212964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45991.521569212964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45991.521569212964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45991.521569212964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45991.521569212964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45991.521569212964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45991.521569212964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45991.521569212964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45991.521569212964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45991.521569212964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45991.521569212964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45991.521569212964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45991.521569212964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45991.521569212964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45991.521569212964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45991.521569212964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45991.521569212964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45991.521569212964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45991.521569212964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45991.521569212964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45991.521569212964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45991.521569212964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45991.521569212964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45991.521569212964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45991.521569212964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45991.521569212964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45991.521569212964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45991.521569212964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45991.521569212964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45991.521569212964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45991.521569212964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45991.521569212964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45991.521569212964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45991.521569212964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45991.521569212964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45991.521569212964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45991.521569212964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45991.521569212964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45991.521569212964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45991.521569212964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45991.521569212964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45991.521569212964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45991.521569212964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45991.521569212964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45991.521569212964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45991.521569212964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45991.521569212964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45991.521569212964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45991.521569212964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45991.521569212964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45991.521569212964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45991.521569212964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45991.521569212964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45991.521569212964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45991.521569212964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45991.521569212964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45991.521569212964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45991.521569212964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45991.521569212964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45991.521569212964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45991.521569212964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45991.521569212964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45991.521569212964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45991.521569212964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45991.521569212964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45991.521569212964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45991.521569212964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45991.521569212964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45991.521569212964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45991.521569212964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45991.521569212964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45991.521569212964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45991.521569212964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45991.521569212964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45991.521569212964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45991.521569212964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45991.521569212964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45991.521569212964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45991.521569212964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45991.521569212964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45991.521569212964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45991.521569212964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45991.521569212964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45991.521569212964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45991.521569212964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45991.521569212964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45991.521569212964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45991.521569212964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45991.521569212964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45991.521569212964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45991.521569212964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45991.521569212964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45991.521569212964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45991.521569212964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45991.521569212964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45991.521569212964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45991.521569212964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45991.521569212964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45991.521569212964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45991.521569212964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45991.521569212964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45991.521569212964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45991.521569212964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45991.521569212964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45991.521569212964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45991.521569212964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45991.521569212964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45991.521569212964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45991.521569212964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45991.521569212964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45991.521569212964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45991.521569212964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45991.521569212964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45991.521569212964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45991.521569212964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45991.521569212964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45991.521569212964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45991.521569212964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45991.521569212964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45991.521569212964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45991.521569212964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45991.521569212964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45991.521569212964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45991.521569212964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45991.521569212964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45991.521569212964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45991.521569212964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45991.521569212964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45991.521569212964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45991.521569212964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45991.521569212964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45991.521569212964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45991.521569212964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45991.521569212964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45991.521569212964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45991.521569212964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45991.521569212964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45991.521569212964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45991.521569212964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45991.521569212964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45991.521569212964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45991.521569212964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45991.521569212964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45991.521569212964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45991.521569212964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45991.521569212964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45991.521569212964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45991.521569212964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45991.521569212964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45991.521569212964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45991.521569212964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45991.521569212964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45991.521569212964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45991.521569212964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45991.521569212964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45991.521569212964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45991.521569212964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45991.521569212964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45991.521569212964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45991.521569212964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45991.521569212964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45991.521569212964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45991.521569212964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45991.521569212964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45991.521569212964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45991.521569212964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45991.521569212964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45991.521569212964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45991.521569212964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45991.521569212964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45991.521569212964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45991.521569212964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45991.521569212964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45991.521569212964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45991.521569212964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45991.521569212964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45991.521569212964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45991.521569212964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45991.521569212964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45991.521569212964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45991.521569212964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45991.521569212964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45991.521569212964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45991.521569212964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45991.521569212964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45991.521569212964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45991.521569212964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45991.521569212964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45991.521569212964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45991.521569212964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45991.521569212964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45991.521569212964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45991.521569212964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45991.521569212964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45991.521569212964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45991.521569212964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45991.521569212964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45991.521569212964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45991.521569212964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45991.521569212964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45991.521569212964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45991.521569212964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45991.521569212964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45991.521569212964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45991.521569212964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45991.521569212964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45991.521569212964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45991.521569212964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45991.521569212964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45991.521569212964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45991.521569212964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45991.521569212964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45991.521569212964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45991.521569212964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45991.521569212964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45991.521569212964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45991.521569212964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45991.521569212964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45991.521569212964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45991.521569212964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45991.521569212964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45991.521569212964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45991.521569212964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45991.521569212964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45991.521569212964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45991.521569212964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45991.521569212964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45991.521569212964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45991.521569212964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45991.521569212964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45991.521569212964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45991.521569212964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45991.521569212964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45991.521569212964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45991.521569212964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45991.521569212964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45991.521569212964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45991.521569212964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45991.521569212964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45991.521569212964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45991.521569212964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45991.521569212964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45991.521569212964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45991.521569212964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45991.521569212964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45991.521569212964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45991.521569212964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45991.521569212964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45991.521569212964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45991.521569212964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45991.521569212964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45991.521569212964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45991.521569212964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45991.521569212964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45991.521569212964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45991.521569212964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45991.521569212964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45991.521569212964</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288.0408516203679</v>
      </c>
      <c r="H2" s="92">
        <v>45703.474768518521</v>
      </c>
      <c r="I2" s="92" t="str">
        <f>IFERROR(VLOOKUP(D2,DB!A:F,6,0),"")</f>
        <v>SCECO</v>
      </c>
      <c r="J2" s="92" t="str">
        <f>IFERROR(VLOOKUP(D2,DB!A:G,7,0),"")</f>
        <v>Dead</v>
      </c>
      <c r="K2" s="94" t="s">
        <v>39196</v>
      </c>
      <c r="L2" s="88" t="str">
        <f>IFERROR(VLOOKUP(D2,DB!A:I,9,0),"")</f>
        <v>Latis</v>
      </c>
    </row>
    <row r="3" spans="1:16" ht="15" customHeight="1">
      <c r="A3" s="110"/>
      <c r="B3" s="110" t="str">
        <f>IFERROR(VLOOKUP(D3,DB!A:K,11,0),"")</f>
        <v/>
      </c>
      <c r="C3" s="90"/>
      <c r="D3" s="88"/>
      <c r="E3" s="91"/>
      <c r="F3" s="92"/>
      <c r="G3" s="93">
        <f t="shared" ref="G3:G36" ca="1" si="0">IFERROR(NOW()-F3,"")</f>
        <v>45991.521569212964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45991.521569212964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45991.521569212964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45991.521569212964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45991.521569212964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45991.521569212964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45991.521569212964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45991.521569212964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45991.521569212964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45991.521569212964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45991.521569212964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45991.521569212964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45991.521569212964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45991.521569212964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45991.521569212964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45991.521569212964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45991.521569212964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45991.521569212964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45991.521569212964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45991.521569212964</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45991.521569212964</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45991.521569212964</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45991.521569212964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45991.521569212964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45991.521569212964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45991.521569212964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45991.521569212964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45991.521569212964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45991.521569212964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45991.521569212964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45991.521569212964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45991.521569212964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45991.521569212964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45991.521569212964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45991.521569212964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45991.521569212964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45991.521569212964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45991.521569212964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45991.521569212964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45991.521569212964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45991.521569212964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45991.521569212964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45991.521569212964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45991.521569212964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45991.521569212964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45991.521569212964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45991.521569212964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45991.521569212964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45991.521569212964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45991.521569212964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45991.521569212964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45991.521569212964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45991.521569212964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45991.521569212964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45991.521569212964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45991.521569212964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45991.521569212964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45991.521569212964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45991.521569212964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45991.521569212964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45991.521569212964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45991.521569212964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45991.521569212964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45991.521569212964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45991.521569212964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45991.521569212964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45991.521569212964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45991.521569212964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45991.521569212964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45991.521569212964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45991.521569212964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45991.521569212964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45991.521569212964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45991.521569212964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45991.521569212964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45991.521569212964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45991.521569212964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45991.521569212964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45991.521569212964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45991.521569212964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45991.521569212964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45991.521569212964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45991.521569212964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45991.521569212964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45991.521569212964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45991.521569212964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45991.521569212964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45991.521569212964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45991.521569212964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45991.521569212964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45991.521569212964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45991.521569212964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45991.521569212964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45991.521569212964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45991.521569212964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45991.521569212964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45991.521569212964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45991.521569212964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45991.521569212964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45991.521569212964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45991.521569212964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45991.521569212964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45991.521569212964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45991.521569212964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45991.521569212964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45991.521569212964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45991.521569212964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45991.521569212964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45991.521569212964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45991.521569212964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45991.521569212964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45991.521569212964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45991.521569212964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45991.521569212964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45991.521569212964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45991.521569212964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45991.521569212964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45991.521569212964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45991.521569212964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45991.521569212964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45991.521569212964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45991.521569212964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45991.521569212964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45991.521569212964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45991.521569212964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45991.521569212964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45991.521569212964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45991.521569212964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45991.521569212964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45991.521569212964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45991.521569212964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45991.521569212964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45991.521569212964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45991.521569212964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45991.521569212964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45991.521569212964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45991.521569212964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45991.521569212964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45991.521569212964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45991.521569212964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45991.521569212964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45991.521569212964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45991.521569212964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45991.521569212964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45991.521569212964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45991.521569212964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45991.521569212964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45991.521569212964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45991.521569212964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45991.521569212964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45991.521569212964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45991.521569212964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45991.521569212964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45991.521569212964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45991.521569212964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45991.521569212964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45991.521569212964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45991.521569212964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45991.521569212964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45991.521569212964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45991.521569212964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45991.521569212964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45991.521569212964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45991.521569212964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45991.521569212964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45991.521569212964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45991.521569212964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45991.521569212964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45991.521569212964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45991.521569212964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45991.521569212964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45991.521569212964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45991.521569212964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45991.521569212964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45991.521569212964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45991.521569212964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45991.521569212964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45991.521569212964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45991.521569212964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45991.521569212964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45991.521569212964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45991.521569212964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45991.521569212964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45991.521569212964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45991.521569212964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45991.521569212964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45991.521569212964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45991.521569212964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45991.521569212964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45991.521569212964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45991.521569212964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45991.521569212964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45991.521569212964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45991.521569212964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45991.521569212964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45991.521569212964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45991.521569212964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45991.521569212964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45991.521569212964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45991.521569212964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45991.521569212964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45991.521569212964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45991.521569212964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45991.521569212964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45991.521569212964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45991.521569212964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45991.521569212964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45991.521569212964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45991.521569212964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45991.521569212964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45991.521569212964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45991.521569212964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45991.521569212964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45991.521569212964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45991.521569212964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45991.521569212964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45991.521569212964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45991.521569212964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45991.521569212964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45991.521569212964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45991.521569212964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45991.521569212964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45991.521569212964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45991.521569212964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45991.521569212964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45991.521569212964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45991.521569212964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45991.521569212964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45991.521569212964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45991.521569212964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45991.521569212964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45991.521569212964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45991.521569212964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45991.521569212964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45991.521569212964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45991.521569212964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45991.521569212964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45991.521569212964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45991.521569212964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45991.521569212964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45991.521569212964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45991.521569212964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45991.521569212964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45991.521569212964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45991.521569212964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45991.521569212964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45991.521569212964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45991.521569212964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45991.521569212964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45991.521569212964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45991.521569212964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45991.521569212964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45991.521569212964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45991.521569212964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45991.521569212964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45991.521569212964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45991.521569212964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45991.521569212964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45991.521569212964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45991.521569212964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45991.521569212964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45991.521569212964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45991.521569212964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45991.521569212964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45991.521569212964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45991.521569212964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45991.521569212964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45991.521569212964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45991.521569212964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45991.521569212964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45991.521569212964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45991.521569212964</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tabSelected="1" workbookViewId="0">
      <selection activeCell="D13" sqref="D13"/>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99.689509027775784</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39186</v>
      </c>
      <c r="F3" s="38">
        <v>45926.188877314817</v>
      </c>
      <c r="G3" s="105">
        <f t="shared" ref="G3" ca="1" si="0">IFERROR(NOW()-F3,"")</f>
        <v>65.332691898147459</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39186</v>
      </c>
      <c r="F4" s="107">
        <v>45948.661111111112</v>
      </c>
      <c r="G4" s="108">
        <f t="shared" ref="G4" ca="1" si="1">IFERROR(NOW()-F4,"")</f>
        <v>42.860458101851691</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10.148270601850527</v>
      </c>
      <c r="H5" s="136">
        <v>45981.360798611109</v>
      </c>
      <c r="I5" s="106" t="str">
        <f>IFERROR(VLOOKUP(D5,DB!A:F,6,0),"")</f>
        <v>SCECO</v>
      </c>
      <c r="J5" s="106" t="str">
        <f>IFERROR(VLOOKUP(D5,DB!A:G,7,0),"")</f>
        <v>Dead</v>
      </c>
      <c r="K5" s="106" t="s">
        <v>39204</v>
      </c>
      <c r="L5" s="106" t="str">
        <f>IFERROR(VLOOKUP(D5,DB!A:I,9,0),"")</f>
        <v>Latis</v>
      </c>
    </row>
    <row r="6" spans="1:13" ht="30.75">
      <c r="A6" s="37" t="s">
        <v>39205</v>
      </c>
      <c r="B6" s="37" t="str">
        <f>IFERROR(VLOOKUP(D6,DB!A:K,11,0),"")</f>
        <v>R5</v>
      </c>
      <c r="C6" s="37">
        <v>1</v>
      </c>
      <c r="D6" s="106" t="s">
        <v>32138</v>
      </c>
      <c r="E6" s="37" t="s">
        <v>39106</v>
      </c>
      <c r="F6" s="38">
        <v>45990.979907407411</v>
      </c>
      <c r="G6" s="135">
        <f ca="1">IFERROR(NOW()-F6,"")</f>
        <v>0.54166180555330357</v>
      </c>
      <c r="H6" s="38">
        <v>45990.988067129627</v>
      </c>
      <c r="I6" s="37" t="str">
        <f>IFERROR(VLOOKUP(D6,DB!A:F,6,0),"")</f>
        <v>SCECO</v>
      </c>
      <c r="J6" s="37" t="str">
        <f>IFERROR(VLOOKUP(D6,DB!A:G,7,0),"")</f>
        <v>Dead</v>
      </c>
      <c r="K6" s="37" t="s">
        <v>39206</v>
      </c>
      <c r="L6" s="37" t="str">
        <f>IFERROR(VLOOKUP(D6,DB!A:I,9,0),"")</f>
        <v>Latis</v>
      </c>
    </row>
    <row r="7" spans="1:13">
      <c r="A7" s="37" t="s">
        <v>39207</v>
      </c>
      <c r="B7" s="37" t="str">
        <f>IFERROR(VLOOKUP(D7,DB!A:K,11,0),"")</f>
        <v>R5</v>
      </c>
      <c r="C7" s="37">
        <v>1</v>
      </c>
      <c r="D7" s="106" t="s">
        <v>33585</v>
      </c>
      <c r="E7" s="37" t="s">
        <v>39106</v>
      </c>
      <c r="F7" s="38">
        <v>45991.512430555558</v>
      </c>
      <c r="G7" s="135">
        <f ca="1">IFERROR(NOW()-F7,"")</f>
        <v>9.1386574058560655E-3</v>
      </c>
      <c r="H7" s="38">
        <v>45991.489421296297</v>
      </c>
      <c r="I7" s="37" t="str">
        <f>IFERROR(VLOOKUP(D7,DB!A:F,6,0),"")</f>
        <v>SCECO</v>
      </c>
      <c r="J7" s="37" t="str">
        <f>IFERROR(VLOOKUP(D7,DB!A:G,7,0),"")</f>
        <v>Dead</v>
      </c>
      <c r="K7" s="37" t="s">
        <v>39208</v>
      </c>
      <c r="L7" s="37" t="str">
        <f>IFERROR(VLOOKUP(D7,DB!A:I,9,0),"")</f>
        <v>Latis</v>
      </c>
    </row>
    <row r="8" spans="1:13">
      <c r="A8" s="37"/>
      <c r="B8" s="37" t="str">
        <f>IFERROR(VLOOKUP(D8,DB!A:K,11,0),"")</f>
        <v/>
      </c>
      <c r="C8" s="37"/>
      <c r="D8" s="37"/>
      <c r="E8" s="37"/>
      <c r="F8" s="38"/>
      <c r="G8" s="135">
        <f ca="1">IFERROR(NOW()-F8,"")</f>
        <v>45991.521569212964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45991.521569212964</v>
      </c>
      <c r="H9" s="38"/>
      <c r="I9" s="37" t="str">
        <f>IFERROR(VLOOKUP(D9,DB!A:F,6,0),"")</f>
        <v/>
      </c>
      <c r="J9" s="37" t="str">
        <f>IFERROR(VLOOKUP(D9,DB!A:G,7,0),"")</f>
        <v/>
      </c>
      <c r="K9" s="37"/>
      <c r="L9" s="37" t="str">
        <f>IFERROR(VLOOKUP(D9,DB!A:I,9,0),"")</f>
        <v/>
      </c>
    </row>
    <row r="10" spans="1:13">
      <c r="A10" s="37"/>
      <c r="B10" s="37" t="str">
        <f>IFERROR(VLOOKUP(D10,DB!A:K,11,0),"")</f>
        <v/>
      </c>
      <c r="C10" s="37"/>
      <c r="D10" s="37" t="s">
        <v>39209</v>
      </c>
      <c r="E10" s="37"/>
      <c r="F10" s="38"/>
      <c r="G10" s="135">
        <f ca="1">IFERROR(NOW()-F10,"")</f>
        <v>45991.521569212964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45991.521569212964</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5">
        <f ca="1">IFERROR(NOW()-F12,"")</f>
        <v>45991.521569212964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45991.521569212964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45991.521569212964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45991.521569212964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45991.521569212964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45991.521569212964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45991.521569212964</v>
      </c>
      <c r="H18" s="38"/>
      <c r="I18" s="37" t="str">
        <f>IFERROR(VLOOKUP(D18,DB!A:F,6,0),"")</f>
        <v/>
      </c>
      <c r="J18" s="37" t="str">
        <f>IFERROR(VLOOKUP(D18,DB!A:G,7,0),"")</f>
        <v/>
      </c>
      <c r="K18" s="37"/>
      <c r="L18" s="37" t="str">
        <f>IFERROR(VLOOKUP(D18,DB!A:I,9,0),"")</f>
        <v/>
      </c>
    </row>
    <row r="19" spans="1:12">
      <c r="A19" s="37"/>
      <c r="B19" s="153" t="str">
        <f>IFERROR(VLOOKUP(D19,DB!A:K,11,0),"")</f>
        <v/>
      </c>
      <c r="C19" s="37"/>
      <c r="D19" s="37"/>
      <c r="E19" s="37"/>
      <c r="F19" s="38"/>
      <c r="G19" s="135">
        <f t="shared" ref="G19:G27" ca="1" si="2">IFERROR(NOW()-F19,"")</f>
        <v>45991.521569212964</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35">
        <f t="shared" ca="1" si="2"/>
        <v>45991.521569212964</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t="shared" ca="1" si="2"/>
        <v>45991.521569212964</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45991.521569212964</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45991.521569212964</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45991.521569212964</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45991.521569212964</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45991.521569212964</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45991.521569212964</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ref="G28:G59" ca="1" si="3">IFERROR(NOW()-F28,"")</f>
        <v>45991.521569212964</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3"/>
        <v>45991.521569212964</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3"/>
        <v>45991.521569212964</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3"/>
        <v>45991.521569212964</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3"/>
        <v>45991.521569212964</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3"/>
        <v>45991.521569212964</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3"/>
        <v>45991.521569212964</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3"/>
        <v>45991.521569212964</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3"/>
        <v>45991.521569212964</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3"/>
        <v>45991.521569212964</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3"/>
        <v>45991.521569212964</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3"/>
        <v>45991.521569212964</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3"/>
        <v>45991.521569212964</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3"/>
        <v>45991.521569212964</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3"/>
        <v>45991.521569212964</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3"/>
        <v>45991.521569212964</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3"/>
        <v>45991.521569212964</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3"/>
        <v>45991.521569212964</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3"/>
        <v>45991.521569212964</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3"/>
        <v>45991.521569212964</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3"/>
        <v>45991.521569212964</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3"/>
        <v>45991.521569212964</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3"/>
        <v>45991.521569212964</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3"/>
        <v>45991.521569212964</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3"/>
        <v>45991.521569212964</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3"/>
        <v>45991.521569212964</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45991.521569212964</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45991.521569212964</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45991.521569212964</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45991.521569212964</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45991.521569212964</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45991.521569212964</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ref="G60:G91" ca="1" si="4">IFERROR(NOW()-F60,"")</f>
        <v>45991.521569212964</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4"/>
        <v>45991.521569212964</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4"/>
        <v>45991.521569212964</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4"/>
        <v>45991.521569212964</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4"/>
        <v>45991.521569212964</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4"/>
        <v>45991.521569212964</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4"/>
        <v>45991.521569212964</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4"/>
        <v>45991.521569212964</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4"/>
        <v>45991.521569212964</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4"/>
        <v>45991.521569212964</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4"/>
        <v>45991.521569212964</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4"/>
        <v>45991.521569212964</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4"/>
        <v>45991.521569212964</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4"/>
        <v>45991.521569212964</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4"/>
        <v>45991.521569212964</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4"/>
        <v>45991.521569212964</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4"/>
        <v>45991.521569212964</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4"/>
        <v>45991.521569212964</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4"/>
        <v>45991.521569212964</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4"/>
        <v>45991.521569212964</v>
      </c>
      <c r="H79" s="38"/>
      <c r="I79" s="153" t="str">
        <f>IFERROR(VLOOKUP(D79,DB!A:F,6,0),"")</f>
        <v/>
      </c>
      <c r="J79" s="153" t="str">
        <f>IFERROR(VLOOKUP(D79,DB!A:G,7,0),"")</f>
        <v/>
      </c>
      <c r="K79" s="37"/>
      <c r="L79" s="153" t="str">
        <f>IFERROR(VLOOKUP(D79,DB!A:I,9,0),"")</f>
        <v/>
      </c>
    </row>
    <row r="80" spans="1:12">
      <c r="A80" s="154"/>
      <c r="B80" s="155" t="str">
        <f>IFERROR(VLOOKUP(D80,DB!A:K,11,0),"")</f>
        <v/>
      </c>
      <c r="C80" s="154"/>
      <c r="D80" s="154"/>
      <c r="E80" s="154"/>
      <c r="F80" s="156"/>
      <c r="G80" s="157">
        <f t="shared" ca="1" si="4"/>
        <v>45991.521569212964</v>
      </c>
      <c r="H80" s="156"/>
      <c r="I80" s="155" t="str">
        <f>IFERROR(VLOOKUP(D80,DB!A:F,6,0),"")</f>
        <v/>
      </c>
      <c r="J80" s="155" t="str">
        <f>IFERROR(VLOOKUP(D80,DB!A:G,7,0),"")</f>
        <v/>
      </c>
      <c r="K80" s="154"/>
      <c r="L80" s="155"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33803</v>
      </c>
      <c r="E2" s="106" t="s">
        <v>39106</v>
      </c>
      <c r="F2" s="121"/>
      <c r="G2" s="72">
        <f ca="1">IFERROR(NOW()-F2,"-")</f>
        <v>45991.521569212964</v>
      </c>
      <c r="H2" s="121">
        <v>45991.296655092592</v>
      </c>
      <c r="I2" s="119" t="str">
        <f>IFERROR(VLOOKUP(D2,DB!A:F,6,0),"")</f>
        <v>Generator-SG</v>
      </c>
      <c r="J2" s="119" t="str">
        <f>IFERROR(VLOOKUP(D2,DB!A:G,7,0),"")</f>
        <v>Dead</v>
      </c>
      <c r="K2" s="122" t="s">
        <v>39211</v>
      </c>
      <c r="L2" s="137" t="str">
        <f>IFERROR(VLOOKUP(D2,DB!A:I,9,0),"")</f>
        <v>Latis</v>
      </c>
    </row>
    <row r="3" spans="1:16382" ht="31.5" customHeight="1">
      <c r="A3" s="118"/>
      <c r="B3" s="119" t="str">
        <f>IFERROR(VLOOKUP(D3,DB!A:K,11,0),"")</f>
        <v/>
      </c>
      <c r="C3" s="120"/>
      <c r="D3" s="158"/>
      <c r="E3" s="106"/>
      <c r="F3" s="121"/>
      <c r="G3" s="72">
        <f ca="1">IFERROR(NOW()-F3,"-")</f>
        <v>45991.521569212964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45991.521569212964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45991.521569212964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45991.521569212964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45991.521569212964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45991.521569212964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45991.521569212964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45991.521569212964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45991.521569212964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45991.521569212964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45991.521569212964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45991.521569212964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45991.521569212964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45991.521569212964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45991.521569212964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45991.521569212964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45991.521569212964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45991.521569212964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45991.521569212964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45991.521569212964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45991.521569212964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45991.521569212964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45991.521569212964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45991.521569212964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45991.521569212964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45991.521569212964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45991.521569212964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45991.521569212964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45991.521569212964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45991.521569212964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45991.521569212964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45991.521569212964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45991.521569212964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45991.521569212964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45991.521569212964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45991.521569212964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45991.521569212964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45991.521569212964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45991.521569212964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45991.521569212964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45991.521569212964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45991.521569212964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45991.521569212964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45991.521569212964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45991.521569212964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45991.521569212964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45991.521569212964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45991.521569212964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45991.521569212964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45991.521569212964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45991.521569212964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45991.521569212964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45991.521569212964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45991.521569212964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45991.521569212964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45991.521569212964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45991.521569212964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45991.521569212964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45991.521569212964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45991.521569212964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45991.521569212964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45991.521569212964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45991.521569212964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45991.521569212964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45991.521569212964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45991.521569212964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45991.521569212964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45991.521569212964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45991.521569212964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45991.521569212964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45991.521569212964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45991.521569212964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45991.521569212964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45991.521569212964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45991.521569212964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45991.521569212964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45991.521569212964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45991.521569212964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45991.521569212964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45991.521569212964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45991.521569212964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45991.521569212964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45991.521569212964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45991.521569212964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45991.521569212964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45991.521569212964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45991.521569212964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45991.521569212964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45991.521569212964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45991.521569212964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45991.521569212964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45991.521569212964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45991.521569212964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45991.521569212964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45991.521569212964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45991.521569212964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45991.521569212964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45991.521569212964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45991.521569212964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45991.521569212964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45991.521569212964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45991.521569212964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45991.521569212964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45991.521569212964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45991.521569212964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45991.521569212964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45991.521569212964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45991.521569212964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45991.521569212964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45991.521569212964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45991.521569212964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45991.521569212964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45991.521569212964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45991.521569212964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45991.521569212964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45991.521569212964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45991.521569212964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45991.521569212964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45991.521569212964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45991.521569212964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45991.521569212964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45991.521569212964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45991.521569212964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45991.521569212964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45991.521569212964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45991.521569212964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45991.521569212964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45991.521569212964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45991.521569212964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45991.521569212964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45991.521569212964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45991.521569212964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45991.521569212964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45991.521569212964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45991.521569212964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45991.521569212964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45991.521569212964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45991.521569212964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45991.521569212964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45991.521569212964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45991.521569212964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45991.521569212964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45991.521569212964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45991.521569212964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45991.521569212964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45991.521569212964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45991.521569212964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45991.521569212964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45991.521569212964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45991.521569212964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45991.521569212964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45991.521569212964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45991.521569212964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45991.521569212964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45991.521569212964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45991.521569212964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45991.521569212964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45991.521569212964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45991.521569212964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45991.521569212964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45991.521569212964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45991.521569212964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45991.521569212964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45991.521569212964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45991.521569212964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45991.521569212964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45991.521569212964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45991.521569212964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45991.521569212964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45991.521569212964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45991.521569212964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45991.521569212964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45991.521569212964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45991.521569212964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45991.521569212964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45991.521569212964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45991.521569212964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45991.521569212964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45991.521569212964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45991.521569212964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45991.521569212964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45991.521569212964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45991.521569212964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45991.521569212964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45991.521569212964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45991.521569212964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45991.521569212964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45991.521569212964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45991.521569212964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45991.521569212964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45991.521569212964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45991.521569212964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45991.521569212964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45991.521569212964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45991.521569212964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45991.521569212964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45991.521569212964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45991.521569212964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45991.521569212964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45991.521569212964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45991.521569212964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45991.521569212964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45991.521569212964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45991.521569212964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45991.521569212964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45991.521569212964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45991.521569212964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45991.521569212964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45991.521569212964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45991.521569212964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45991.521569212964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45991.521569212964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45991.521569212964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45991.521569212964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45991.521569212964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45991.521569212964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45991.521569212964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45991.521569212964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45991.521569212964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45991.521569212964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45991.521569212964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45991.521569212964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45991.521569212964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45991.521569212964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45991.521569212964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45991.521569212964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45991.521569212964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45991.521569212964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45991.521569212964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45991.521569212964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45991.521569212964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45991.521569212964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45991.521569212964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45991.521569212964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45991.521569212964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45991.521569212964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45991.521569212964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45991.521569212964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45991.521569212964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45991.521569212964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45991.521569212964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45991.521569212964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45991.521569212964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45991.521569212964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45991.521569212964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45991.521569212964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45991.521569212964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45991.521569212964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45991.521569212964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45991.521569212964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45991.521569212964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45991.521569212964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45991.521569212964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45991.521569212964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45991.521569212964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45991.521569212964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45991.521569212964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45991.521569212964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45991.521569212964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45991.521569212964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45991.521569212964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45991.521569212964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45991.521569212964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45991.521569212964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45991.521569212964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45991.521569212964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45991.521569212964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45991.521569212964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45991.521569212964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45991.521569212964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45991.521569212964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45991.521569212964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45991.521569212964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45991.521569212964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45991.521569212964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45991.521569212964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45991.521569212964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45991.521569212964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45991.521569212964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45991.521569212964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45991.521569212964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45991.521569212964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45991.521569212964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45991.521569212964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45991.521569212964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45991.521569212964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45991.521569212964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45991.521569212964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45991.521569212964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45991.521569212964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45991.521569212964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45991.521569212964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45991.521569212964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45991.521569212964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45991.521569212964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45991.521569212964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45991.521569212964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45991.521569212964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45991.521569212964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45991.521569212964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45991.521569212964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45991.521569212964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45991.521569212964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45991.521569212964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45991.521569212964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45991.521569212964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45991.521569212964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45991.521569212964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45991.521569212964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45991.521569212964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45991.521569212964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45991.521569212964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45991.521569212964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45991.521569212964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45991.521569212964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45991.521569212964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45991.521569212964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45991.521569212964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45991.521569212964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45991.521569212964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45991.521569212964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45991.521569212964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45991.521569212964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45991.521569212964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45991.521569212964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45991.521569212964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45991.521569212964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45991.521569212964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45991.521569212964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45991.521569212964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45991.521569212964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45991.521569212964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45991.521569212964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45991.521569212964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45991.521569212964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45991.521569212964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45991.521569212964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45991.521569212964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45991.521569212964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45991.521569212964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45991.521569212964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45991.521569212964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45991.521569212964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45991.521569212964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45991.521569212964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45991.521569212964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45991.521569212964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45991.521569212964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45991.521569212964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45991.521569212964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45991.521569212964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45991.521569212964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45991.521569212964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45991.521569212964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45991.521569212964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45991.521569212964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45991.521569212964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45991.521569212964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45991.521569212964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45991.521569212964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45991.521569212964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45991.521569212964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45991.521569212964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45991.521569212964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45991.521569212964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45991.521569212964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45991.521569212964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45991.521569212964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45991.521569212964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45991.521569212964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45991.521569212964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45991.521569212964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45991.521569212964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45991.521569212964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45991.521569212964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45991.521569212964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45991.521569212964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45991.521569212964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45991.521569212964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45991.521569212964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45991.521569212964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45991.521569212964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45991.521569212964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45991.521569212964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45991.521569212964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45991.521569212964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45991.521569212964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45991.521569212964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45991.521569212964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45991.521569212964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45991.521569212964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45991.521569212964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45991.521569212964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45991.521569212964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45991.521569212964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45991.521569212964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45991.521569212964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45991.521569212964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45991.521569212964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45991.521569212964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45991.521569212964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45991.521569212964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45991.521569212964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45991.521569212964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45991.521569212964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45991.521569212964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45991.521569212964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45991.521569212964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45991.521569212964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45991.521569212964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45991.521569212964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45991.521569212964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45991.521569212964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45991.521569212964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45991.521569212964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45991.521569212964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45991.521569212964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45991.521569212964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45991.521569212964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45991.521569212964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45991.521569212964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45991.521569212964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45991.521569212964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45991.521569212964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45991.521569212964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45991.521569212964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45991.521569212964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45991.521569212964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45991.521569212964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45991.521569212964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45991.521569212964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45991.521569212964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45991.521569212964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45991.521569212964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45991.521569212964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45991.521569212964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45991.521569212964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45991.521569212964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45991.521569212964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45991.521569212964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45991.521569212964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45991.521569212964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45991.521569212964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45991.521569212964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45991.521569212964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45991.521569212964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45991.521569212964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45991.521569212964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45991.521569212964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45991.521569212964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45991.521569212964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45991.521569212964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45991.521569212964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45991.521569212964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45991.521569212964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45991.521569212964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45991.521569212964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45991.521569212964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45991.521569212964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45991.521569212964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45991.521569212964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45991.521569212964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45991.521569212964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45991.521569212964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45991.521569212964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45991.521569212964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45991.521569212964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45991.521569212964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45991.521569212964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45991.521569212964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45991.521569212964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45991.521569212964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45991.521569212964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45991.521569212964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45991.521569212964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45991.521569212964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45991.521569212964</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45991.521569212964</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45991.521569212964</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45991.521569212964</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45991.521569212964</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45991.521569212964</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45991.521569212964</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2025-11-30T09:32:43Z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